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/>
  </bookViews>
  <sheets>
    <sheet name="LICITAÇÃO A PREENCHER spda cam" sheetId="5" r:id="rId1"/>
    <sheet name="CRON. A PREENCHER cam" sheetId="4" state="hidden" r:id="rId2"/>
    <sheet name="Plan1" sheetId="6" r:id="rId3"/>
  </sheets>
  <definedNames>
    <definedName name="_xlnm.Print_Area" localSheetId="0">'LICITAÇÃO A PREENCHER spda cam'!$A$1:$F$62</definedName>
  </definedNames>
  <calcPr calcId="125725"/>
</workbook>
</file>

<file path=xl/calcChain.xml><?xml version="1.0" encoding="utf-8"?>
<calcChain xmlns="http://schemas.openxmlformats.org/spreadsheetml/2006/main">
  <c r="D9" i="5"/>
  <c r="F9"/>
  <c r="F11" s="1"/>
  <c r="D10"/>
  <c r="F10"/>
  <c r="F14"/>
  <c r="F39" s="1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43"/>
  <c r="F44"/>
  <c r="F45"/>
  <c r="F49"/>
  <c r="F50"/>
  <c r="F53" s="1"/>
  <c r="C14" i="4"/>
  <c r="D14"/>
  <c r="E14"/>
  <c r="F14"/>
  <c r="G14"/>
  <c r="H14"/>
  <c r="I14"/>
  <c r="D15"/>
  <c r="E15"/>
  <c r="F15" s="1"/>
  <c r="G15" s="1"/>
  <c r="H15" s="1"/>
  <c r="I15" s="1"/>
  <c r="F54" i="5" l="1"/>
  <c r="F55" s="1"/>
</calcChain>
</file>

<file path=xl/sharedStrings.xml><?xml version="1.0" encoding="utf-8"?>
<sst xmlns="http://schemas.openxmlformats.org/spreadsheetml/2006/main" count="128" uniqueCount="100">
  <si>
    <t>CRONOGRAMA FÍSICO FINANCEIRO</t>
  </si>
  <si>
    <t>MESES</t>
  </si>
  <si>
    <t>M1</t>
  </si>
  <si>
    <t>M2</t>
  </si>
  <si>
    <t>M3</t>
  </si>
  <si>
    <t>M4</t>
  </si>
  <si>
    <t>M5</t>
  </si>
  <si>
    <t>M6</t>
  </si>
  <si>
    <t>UNIVERSIDADE FEDERAL DOS VALES DO JEQUITINHONHA E MUCURI - SPDA DO CAMPUS TEÓFILO OTONI</t>
  </si>
  <si>
    <t>MOVIMENTO DE TERRA</t>
  </si>
  <si>
    <t>INSTALAÇÃO ELETRICA</t>
  </si>
  <si>
    <t>SERVIÇOS PRELIMINARES</t>
  </si>
  <si>
    <t>LIMPEZA FINAL</t>
  </si>
  <si>
    <t>TOTAL GERAL</t>
  </si>
  <si>
    <t>Percentual</t>
  </si>
  <si>
    <t>Percentual acumulado</t>
  </si>
  <si>
    <t>PLANILHA ORÇAMENTÁRIA</t>
  </si>
  <si>
    <t xml:space="preserve"> PROJETO DE SISTEMA DE PROTEÇÃO CONTRA DESCARGAS ATMOSFÉRICAS</t>
  </si>
  <si>
    <t>LOCAL: CAMPUS AVANÇADO DO MUCURI - UFVJM. TEÓFILO OTONI/MG</t>
  </si>
  <si>
    <t>item</t>
  </si>
  <si>
    <t>serviços</t>
  </si>
  <si>
    <t>unid</t>
  </si>
  <si>
    <t>quant</t>
  </si>
  <si>
    <t>peço unit</t>
  </si>
  <si>
    <t>preço total</t>
  </si>
  <si>
    <t>1.0-MOVIMENTO DE TERRA</t>
  </si>
  <si>
    <t>1.1</t>
  </si>
  <si>
    <t>ESCAVACAO MANUAL DE VALA EM MATERIAL DE 1A CATEGORIA ATE 1,5mts</t>
  </si>
  <si>
    <t>m³</t>
  </si>
  <si>
    <t>1.2</t>
  </si>
  <si>
    <t>REATERRO DE VALA/CAVA COMPACTADA A MACO EM CAMADAS DE 20CM</t>
  </si>
  <si>
    <t>SUBTOTAL DO ITEM</t>
  </si>
  <si>
    <t>2.0-  INSTALAÇÕES ELÉTRICAS</t>
  </si>
  <si>
    <t>2.1</t>
  </si>
  <si>
    <t>CORDOALHA DE COBRE NU, INCLUSIVE ISOLADORES - 35,00 MM2 - FORNECIMENTO E INSTALACAO. 7FX2,5MM</t>
  </si>
  <si>
    <t>mts</t>
  </si>
  <si>
    <t>2.2</t>
  </si>
  <si>
    <t>CORDOALHA DE COBRE NU, INCLUSIVE ISOLADORES - 50,00 MM2 - FORNECIMENTO E INSTALACAO. 7FX3MM</t>
  </si>
  <si>
    <t>2.3</t>
  </si>
  <si>
    <t>ATERRAMENTO COMPLETO, COM HASTES COPPERWELD 5/8" X 3,00 M, INCLUSIVE CONECTOR</t>
  </si>
  <si>
    <t>ud</t>
  </si>
  <si>
    <t>2.4</t>
  </si>
  <si>
    <t>FIXAD.UNIV.SPDA LATAO EST.70MM2-R3</t>
  </si>
  <si>
    <t>2.5</t>
  </si>
  <si>
    <t>CONDULETE 1" EM LIGA DE ALUMÍNIO FUNDIDO, TIPO T - FORNECIMENTO E INSTALACAO</t>
  </si>
  <si>
    <t>2.6</t>
  </si>
  <si>
    <t>CARTUCHO P/SOLDA N.115-R3</t>
  </si>
  <si>
    <t>2.7</t>
  </si>
  <si>
    <t>CONECTOR BZ EST.EMEND/MEDIC.16-70MM-R3</t>
  </si>
  <si>
    <t>2.8</t>
  </si>
  <si>
    <t xml:space="preserve"> ELETRODUTO PVC RIGIDO 3/4 APARENTE, FORNECIMENTO E INSTALACAO</t>
  </si>
  <si>
    <t>2.9</t>
  </si>
  <si>
    <t>ABRACADEIRA PVC TIPO COLAR 1-R3</t>
  </si>
  <si>
    <t>2.10</t>
  </si>
  <si>
    <t>PROTEÇÃO VCL SLIM C.1 275V 12,5/60KA-R3</t>
  </si>
  <si>
    <t>2.11</t>
  </si>
  <si>
    <t>CAIXA.EQUALIZ.QUADRO.38X32X17CM- 9 TERM-R3</t>
  </si>
  <si>
    <t>2.12</t>
  </si>
  <si>
    <t>TERMINAL AEREO EM ACO GALV DN 3/8'', COMPRIM= 300MM C/ BASE DE FIXACAO HORIZONTAL</t>
  </si>
  <si>
    <t>2.13</t>
  </si>
  <si>
    <t>MOLDE HCL-5/8.50-5 (GYE-16Y3)-R3</t>
  </si>
  <si>
    <t>2.14</t>
  </si>
  <si>
    <t>TAMPA CEGA P/CONDULETE PVC 1" -R3</t>
  </si>
  <si>
    <t>2.15</t>
  </si>
  <si>
    <t>CABO DE COBRE ISOLADO PVC RESISTENTE A CHAMA 450/750 V 16 mm²- FORNECIMENTO E INSTALACAO</t>
  </si>
  <si>
    <t>2.16</t>
  </si>
  <si>
    <t>ALICATE GRANDE L-160/Z-201-R3</t>
  </si>
  <si>
    <t>2.17</t>
  </si>
  <si>
    <t>POLIURETANO EM BISNAGA 310 ML-R3</t>
  </si>
  <si>
    <t>2.18</t>
  </si>
  <si>
    <t>PARAF.INOX AUTOAT.PAN.4,2X32MM-R3</t>
  </si>
  <si>
    <t>2.19</t>
  </si>
  <si>
    <t>BASE P/DIAZED 63A TRILHO-R3</t>
  </si>
  <si>
    <t>2.20</t>
  </si>
  <si>
    <t>TAMPA DE PROTECAO P/FUZIVEL 63 A-R3</t>
  </si>
  <si>
    <t>2.21</t>
  </si>
  <si>
    <t>TAMPA ROSCA P/FUZIVEL 63 A-R3</t>
  </si>
  <si>
    <t>2.22</t>
  </si>
  <si>
    <t>TAMPAO PROTETOR 1" PP-R3</t>
  </si>
  <si>
    <t>2.23</t>
  </si>
  <si>
    <t>FUSIVEL DIAZED 35A</t>
  </si>
  <si>
    <t>2.24</t>
  </si>
  <si>
    <t>FUZIVEL DIAZED 80 A-R3</t>
  </si>
  <si>
    <t>2.25</t>
  </si>
  <si>
    <t>ANEL PROTECAO DIAZED 63A-R3</t>
  </si>
  <si>
    <t>SUBTOTAL  DO ITEM</t>
  </si>
  <si>
    <t>3.0-SERVIÇOS COMPLEMENTARES</t>
  </si>
  <si>
    <t>3.1</t>
  </si>
  <si>
    <t>PLACA DE OBRA EM CHAPA DE ACO GALVANIZADO</t>
  </si>
  <si>
    <t>m²</t>
  </si>
  <si>
    <t>3.2</t>
  </si>
  <si>
    <t xml:space="preserve"> BARRACAO PARA DEPOSITO EM TABUAS DE MADEIRA, COBERTURA EM FIBROCIMENTO 4 MM, INCLUSO PISO ARGAMASSA TRAÇO 1:6 (CIMENTO E AREIA)</t>
  </si>
  <si>
    <t>4.0- LIMPEZA</t>
  </si>
  <si>
    <t>4.1</t>
  </si>
  <si>
    <t>LIMPEZA FINAL DA OBRA</t>
  </si>
  <si>
    <t>SUBTOTAL</t>
  </si>
  <si>
    <t>BDI (24,46%)</t>
  </si>
  <si>
    <t>TOTAL</t>
  </si>
  <si>
    <t>** Preços unitários e totais do material incluindo mão de obra de instalação e BDI **</t>
  </si>
  <si>
    <t>** Nos serviços elétricos estão incluidos os necessários acessorios e conecçoes (parafusos, arruelas, porcas, terminal compressão, buchas e outros)</t>
  </si>
</sst>
</file>

<file path=xl/styles.xml><?xml version="1.0" encoding="utf-8"?>
<styleSheet xmlns="http://schemas.openxmlformats.org/spreadsheetml/2006/main">
  <numFmts count="3">
    <numFmt numFmtId="8" formatCode="&quot;R$ &quot;#,##0.00_);[Red]\(&quot;R$ &quot;#,##0.00\)"/>
    <numFmt numFmtId="43" formatCode="_(* #,##0.00_);_(* \(#,##0.00\);_(* &quot;-&quot;??_);_(@_)"/>
    <numFmt numFmtId="164" formatCode="_(&quot;R$&quot;* #,##0.00_);_(&quot;R$&quot;* \(#,##0.00\);_(&quot;R$&quot;* &quot;-&quot;??_);_(@_)"/>
  </numFmts>
  <fonts count="15">
    <font>
      <sz val="10"/>
      <name val="Arial"/>
    </font>
    <font>
      <sz val="10"/>
      <name val="Arial"/>
    </font>
    <font>
      <sz val="10"/>
      <name val="Arial"/>
      <family val="2"/>
    </font>
    <font>
      <sz val="8"/>
      <name val="Arial"/>
    </font>
    <font>
      <b/>
      <sz val="10"/>
      <color indexed="3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indexed="62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</font>
    <font>
      <b/>
      <sz val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2"/>
    <xf numFmtId="0" fontId="2" fillId="0" borderId="0" xfId="2" applyBorder="1"/>
    <xf numFmtId="164" fontId="5" fillId="0" borderId="0" xfId="1" applyFont="1"/>
    <xf numFmtId="0" fontId="2" fillId="0" borderId="2" xfId="2" applyBorder="1" applyAlignment="1">
      <alignment horizontal="center"/>
    </xf>
    <xf numFmtId="164" fontId="5" fillId="0" borderId="3" xfId="1" applyFont="1" applyBorder="1" applyAlignment="1">
      <alignment horizontal="center"/>
    </xf>
    <xf numFmtId="43" fontId="5" fillId="0" borderId="4" xfId="5" applyFont="1" applyBorder="1" applyAlignment="1">
      <alignment horizontal="center"/>
    </xf>
    <xf numFmtId="43" fontId="5" fillId="0" borderId="5" xfId="5" applyFont="1" applyBorder="1" applyAlignment="1">
      <alignment horizontal="center"/>
    </xf>
    <xf numFmtId="43" fontId="5" fillId="0" borderId="6" xfId="5" applyFont="1" applyBorder="1" applyAlignment="1">
      <alignment horizontal="center"/>
    </xf>
    <xf numFmtId="0" fontId="2" fillId="0" borderId="0" xfId="2" applyAlignment="1">
      <alignment horizontal="center"/>
    </xf>
    <xf numFmtId="9" fontId="5" fillId="0" borderId="7" xfId="3" applyFont="1" applyBorder="1" applyAlignment="1"/>
    <xf numFmtId="9" fontId="5" fillId="0" borderId="2" xfId="3" applyFont="1" applyBorder="1" applyAlignment="1"/>
    <xf numFmtId="9" fontId="5" fillId="0" borderId="2" xfId="3" applyFont="1" applyFill="1" applyBorder="1" applyAlignment="1">
      <alignment horizontal="center"/>
    </xf>
    <xf numFmtId="9" fontId="5" fillId="0" borderId="8" xfId="3" applyFont="1" applyFill="1" applyBorder="1" applyAlignment="1">
      <alignment horizontal="center"/>
    </xf>
    <xf numFmtId="9" fontId="5" fillId="0" borderId="8" xfId="3" applyFont="1" applyFill="1" applyBorder="1" applyAlignment="1"/>
    <xf numFmtId="9" fontId="5" fillId="0" borderId="9" xfId="3" applyFont="1" applyFill="1" applyBorder="1" applyAlignment="1"/>
    <xf numFmtId="9" fontId="5" fillId="0" borderId="0" xfId="3" applyFont="1" applyAlignment="1"/>
    <xf numFmtId="0" fontId="6" fillId="0" borderId="0" xfId="2" applyFont="1"/>
    <xf numFmtId="164" fontId="5" fillId="0" borderId="11" xfId="1" applyFont="1" applyBorder="1"/>
    <xf numFmtId="43" fontId="7" fillId="0" borderId="11" xfId="5" applyFont="1" applyFill="1" applyBorder="1" applyAlignment="1"/>
    <xf numFmtId="43" fontId="7" fillId="0" borderId="0" xfId="5" applyFont="1" applyFill="1" applyBorder="1" applyAlignment="1"/>
    <xf numFmtId="43" fontId="7" fillId="0" borderId="0" xfId="5" applyFont="1" applyFill="1" applyBorder="1" applyAlignment="1">
      <alignment horizontal="center"/>
    </xf>
    <xf numFmtId="0" fontId="2" fillId="0" borderId="0" xfId="2" applyFill="1" applyBorder="1"/>
    <xf numFmtId="0" fontId="2" fillId="0" borderId="12" xfId="2" applyFill="1" applyBorder="1"/>
    <xf numFmtId="9" fontId="8" fillId="0" borderId="10" xfId="3" applyFont="1" applyBorder="1" applyAlignment="1"/>
    <xf numFmtId="9" fontId="5" fillId="0" borderId="11" xfId="3" applyFont="1" applyBorder="1" applyAlignment="1"/>
    <xf numFmtId="9" fontId="5" fillId="0" borderId="11" xfId="3" applyFont="1" applyFill="1" applyBorder="1" applyAlignment="1">
      <alignment horizontal="center"/>
    </xf>
    <xf numFmtId="9" fontId="5" fillId="0" borderId="0" xfId="3" applyFont="1" applyFill="1" applyBorder="1" applyAlignment="1">
      <alignment horizontal="center"/>
    </xf>
    <xf numFmtId="9" fontId="5" fillId="0" borderId="12" xfId="3" applyFont="1" applyFill="1" applyBorder="1" applyAlignment="1"/>
    <xf numFmtId="0" fontId="6" fillId="0" borderId="10" xfId="2" applyFont="1" applyBorder="1"/>
    <xf numFmtId="164" fontId="9" fillId="0" borderId="11" xfId="1" applyFont="1" applyBorder="1"/>
    <xf numFmtId="43" fontId="7" fillId="0" borderId="0" xfId="5" applyFont="1" applyFill="1" applyBorder="1" applyAlignment="1"/>
    <xf numFmtId="9" fontId="5" fillId="0" borderId="0" xfId="3" applyFont="1" applyFill="1" applyBorder="1" applyAlignment="1"/>
    <xf numFmtId="43" fontId="5" fillId="0" borderId="11" xfId="5" applyFont="1" applyFill="1" applyBorder="1" applyAlignment="1">
      <alignment horizontal="center"/>
    </xf>
    <xf numFmtId="43" fontId="5" fillId="0" borderId="0" xfId="5" applyFont="1" applyFill="1" applyBorder="1" applyAlignment="1">
      <alignment horizontal="center"/>
    </xf>
    <xf numFmtId="43" fontId="5" fillId="0" borderId="0" xfId="5" applyFont="1" applyFill="1" applyBorder="1"/>
    <xf numFmtId="43" fontId="5" fillId="0" borderId="0" xfId="5" applyFont="1" applyFill="1" applyBorder="1" applyAlignment="1"/>
    <xf numFmtId="9" fontId="5" fillId="0" borderId="11" xfId="3" applyFont="1" applyFill="1" applyBorder="1" applyAlignment="1"/>
    <xf numFmtId="9" fontId="5" fillId="0" borderId="12" xfId="3" applyFont="1" applyFill="1" applyBorder="1" applyAlignment="1">
      <alignment horizontal="center"/>
    </xf>
    <xf numFmtId="43" fontId="5" fillId="0" borderId="11" xfId="5" applyFont="1" applyFill="1" applyBorder="1"/>
    <xf numFmtId="43" fontId="7" fillId="0" borderId="12" xfId="5" applyFont="1" applyFill="1" applyBorder="1" applyAlignment="1"/>
    <xf numFmtId="0" fontId="6" fillId="0" borderId="13" xfId="2" applyFont="1" applyBorder="1"/>
    <xf numFmtId="164" fontId="5" fillId="0" borderId="14" xfId="1" applyFont="1" applyBorder="1"/>
    <xf numFmtId="164" fontId="6" fillId="0" borderId="11" xfId="1" applyFont="1" applyBorder="1"/>
    <xf numFmtId="43" fontId="5" fillId="0" borderId="2" xfId="5" applyFont="1" applyFill="1" applyBorder="1"/>
    <xf numFmtId="43" fontId="5" fillId="0" borderId="8" xfId="5" applyFont="1" applyFill="1" applyBorder="1"/>
    <xf numFmtId="43" fontId="5" fillId="0" borderId="9" xfId="5" applyFont="1" applyFill="1" applyBorder="1"/>
    <xf numFmtId="43" fontId="5" fillId="0" borderId="12" xfId="5" applyFont="1" applyFill="1" applyBorder="1"/>
    <xf numFmtId="10" fontId="5" fillId="0" borderId="11" xfId="3" applyNumberFormat="1" applyFont="1" applyFill="1" applyBorder="1"/>
    <xf numFmtId="10" fontId="5" fillId="0" borderId="0" xfId="3" applyNumberFormat="1" applyFont="1" applyFill="1" applyBorder="1"/>
    <xf numFmtId="10" fontId="5" fillId="0" borderId="12" xfId="3" applyNumberFormat="1" applyFont="1" applyFill="1" applyBorder="1"/>
    <xf numFmtId="10" fontId="5" fillId="0" borderId="0" xfId="3" applyNumberFormat="1" applyFont="1"/>
    <xf numFmtId="10" fontId="5" fillId="0" borderId="18" xfId="3" applyNumberFormat="1" applyFont="1" applyFill="1" applyBorder="1"/>
    <xf numFmtId="10" fontId="5" fillId="0" borderId="1" xfId="3" applyNumberFormat="1" applyFont="1" applyFill="1" applyBorder="1"/>
    <xf numFmtId="10" fontId="5" fillId="0" borderId="19" xfId="3" applyNumberFormat="1" applyFont="1" applyFill="1" applyBorder="1"/>
    <xf numFmtId="0" fontId="2" fillId="0" borderId="0" xfId="2" applyAlignment="1">
      <alignment wrapText="1"/>
    </xf>
    <xf numFmtId="43" fontId="5" fillId="0" borderId="0" xfId="5" applyFont="1"/>
    <xf numFmtId="164" fontId="5" fillId="0" borderId="0" xfId="1" applyFont="1" applyBorder="1"/>
    <xf numFmtId="0" fontId="12" fillId="0" borderId="0" xfId="0" applyFont="1"/>
    <xf numFmtId="43" fontId="1" fillId="0" borderId="0" xfId="4"/>
    <xf numFmtId="0" fontId="6" fillId="2" borderId="22" xfId="0" applyFont="1" applyFill="1" applyBorder="1" applyAlignment="1">
      <alignment horizontal="center"/>
    </xf>
    <xf numFmtId="43" fontId="6" fillId="2" borderId="22" xfId="4" applyFont="1" applyFill="1" applyBorder="1" applyAlignment="1">
      <alignment horizontal="center"/>
    </xf>
    <xf numFmtId="0" fontId="0" fillId="0" borderId="22" xfId="0" applyBorder="1"/>
    <xf numFmtId="0" fontId="0" fillId="0" borderId="22" xfId="0" applyBorder="1" applyAlignment="1">
      <alignment wrapText="1"/>
    </xf>
    <xf numFmtId="43" fontId="1" fillId="0" borderId="22" xfId="4" applyBorder="1"/>
    <xf numFmtId="8" fontId="0" fillId="0" borderId="22" xfId="0" applyNumberFormat="1" applyBorder="1"/>
    <xf numFmtId="43" fontId="1" fillId="0" borderId="23" xfId="4" applyBorder="1"/>
    <xf numFmtId="0" fontId="0" fillId="0" borderId="23" xfId="0" applyBorder="1"/>
    <xf numFmtId="8" fontId="0" fillId="0" borderId="23" xfId="0" applyNumberFormat="1" applyBorder="1"/>
    <xf numFmtId="0" fontId="0" fillId="2" borderId="20" xfId="0" applyFill="1" applyBorder="1"/>
    <xf numFmtId="43" fontId="13" fillId="2" borderId="21" xfId="4" applyFont="1" applyFill="1" applyBorder="1"/>
    <xf numFmtId="43" fontId="14" fillId="2" borderId="21" xfId="4" applyFont="1" applyFill="1" applyBorder="1" applyAlignment="1">
      <alignment horizontal="right"/>
    </xf>
    <xf numFmtId="8" fontId="14" fillId="2" borderId="3" xfId="0" applyNumberFormat="1" applyFont="1" applyFill="1" applyBorder="1"/>
    <xf numFmtId="0" fontId="2" fillId="0" borderId="22" xfId="0" applyFont="1" applyBorder="1"/>
    <xf numFmtId="0" fontId="2" fillId="0" borderId="22" xfId="0" applyFont="1" applyBorder="1" applyAlignment="1">
      <alignment wrapText="1"/>
    </xf>
    <xf numFmtId="43" fontId="2" fillId="0" borderId="22" xfId="4" applyFont="1" applyBorder="1"/>
    <xf numFmtId="8" fontId="2" fillId="0" borderId="22" xfId="0" applyNumberFormat="1" applyFont="1" applyBorder="1"/>
    <xf numFmtId="0" fontId="2" fillId="0" borderId="23" xfId="0" applyFont="1" applyBorder="1"/>
    <xf numFmtId="43" fontId="2" fillId="0" borderId="23" xfId="4" applyFont="1" applyBorder="1"/>
    <xf numFmtId="8" fontId="2" fillId="0" borderId="23" xfId="0" applyNumberFormat="1" applyFont="1" applyBorder="1"/>
    <xf numFmtId="8" fontId="0" fillId="0" borderId="0" xfId="0" applyNumberFormat="1"/>
    <xf numFmtId="43" fontId="6" fillId="0" borderId="22" xfId="4" applyFont="1" applyBorder="1"/>
    <xf numFmtId="43" fontId="6" fillId="0" borderId="23" xfId="4" applyFont="1" applyBorder="1"/>
    <xf numFmtId="43" fontId="1" fillId="2" borderId="21" xfId="4" applyFill="1" applyBorder="1"/>
    <xf numFmtId="8" fontId="12" fillId="2" borderId="3" xfId="0" applyNumberFormat="1" applyFont="1" applyFill="1" applyBorder="1"/>
    <xf numFmtId="43" fontId="11" fillId="2" borderId="2" xfId="4" applyFont="1" applyFill="1" applyBorder="1"/>
    <xf numFmtId="43" fontId="11" fillId="2" borderId="8" xfId="4" applyFont="1" applyFill="1" applyBorder="1" applyAlignment="1">
      <alignment horizontal="right"/>
    </xf>
    <xf numFmtId="8" fontId="11" fillId="2" borderId="9" xfId="0" applyNumberFormat="1" applyFont="1" applyFill="1" applyBorder="1"/>
    <xf numFmtId="43" fontId="11" fillId="2" borderId="11" xfId="4" applyFont="1" applyFill="1" applyBorder="1"/>
    <xf numFmtId="0" fontId="11" fillId="2" borderId="0" xfId="0" applyFont="1" applyFill="1" applyBorder="1" applyAlignment="1">
      <alignment horizontal="right"/>
    </xf>
    <xf numFmtId="8" fontId="11" fillId="2" borderId="12" xfId="0" applyNumberFormat="1" applyFont="1" applyFill="1" applyBorder="1"/>
    <xf numFmtId="43" fontId="11" fillId="2" borderId="18" xfId="4" applyFont="1" applyFill="1" applyBorder="1"/>
    <xf numFmtId="0" fontId="11" fillId="2" borderId="1" xfId="0" applyFont="1" applyFill="1" applyBorder="1"/>
    <xf numFmtId="8" fontId="11" fillId="2" borderId="1" xfId="0" applyNumberFormat="1" applyFont="1" applyFill="1" applyBorder="1"/>
    <xf numFmtId="8" fontId="11" fillId="2" borderId="0" xfId="0" applyNumberFormat="1" applyFont="1" applyFill="1" applyBorder="1"/>
    <xf numFmtId="0" fontId="10" fillId="2" borderId="2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21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43" fontId="7" fillId="0" borderId="0" xfId="5" applyFont="1" applyFill="1" applyBorder="1" applyAlignment="1">
      <alignment horizontal="center"/>
    </xf>
    <xf numFmtId="43" fontId="4" fillId="0" borderId="0" xfId="5" applyFont="1" applyAlignment="1">
      <alignment horizontal="center"/>
    </xf>
    <xf numFmtId="43" fontId="4" fillId="0" borderId="1" xfId="5" applyFont="1" applyBorder="1" applyAlignment="1">
      <alignment horizontal="center"/>
    </xf>
    <xf numFmtId="0" fontId="4" fillId="0" borderId="7" xfId="2" applyFont="1" applyBorder="1" applyAlignment="1">
      <alignment horizontal="center" vertical="center" textRotation="90" wrapText="1"/>
    </xf>
    <xf numFmtId="0" fontId="4" fillId="0" borderId="10" xfId="2" applyFont="1" applyBorder="1" applyAlignment="1">
      <alignment horizontal="center" vertical="center" textRotation="90" wrapText="1"/>
    </xf>
    <xf numFmtId="0" fontId="4" fillId="0" borderId="17" xfId="2" applyFont="1" applyBorder="1" applyAlignment="1">
      <alignment horizontal="center" vertical="center" textRotation="90" wrapText="1"/>
    </xf>
    <xf numFmtId="43" fontId="7" fillId="0" borderId="11" xfId="5" applyFont="1" applyFill="1" applyBorder="1" applyAlignment="1">
      <alignment horizontal="center"/>
    </xf>
    <xf numFmtId="10" fontId="6" fillId="0" borderId="15" xfId="3" applyNumberFormat="1" applyFont="1" applyBorder="1" applyAlignment="1">
      <alignment horizontal="right"/>
    </xf>
    <xf numFmtId="10" fontId="6" fillId="0" borderId="16" xfId="3" applyNumberFormat="1" applyFont="1" applyBorder="1" applyAlignment="1">
      <alignment horizontal="right"/>
    </xf>
    <xf numFmtId="10" fontId="6" fillId="0" borderId="18" xfId="3" applyNumberFormat="1" applyFont="1" applyBorder="1" applyAlignment="1">
      <alignment horizontal="right"/>
    </xf>
    <xf numFmtId="10" fontId="6" fillId="0" borderId="1" xfId="3" applyNumberFormat="1" applyFont="1" applyBorder="1" applyAlignment="1">
      <alignment horizontal="right"/>
    </xf>
  </cellXfs>
  <cellStyles count="6">
    <cellStyle name="Moeda 3" xfId="1"/>
    <cellStyle name="Normal" xfId="0" builtinId="0"/>
    <cellStyle name="Normal 3" xfId="2"/>
    <cellStyle name="Porcentagem 2 2" xfId="3"/>
    <cellStyle name="Separador de milhares" xfId="4" builtinId="3"/>
    <cellStyle name="Separador de milhares 2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0"/>
  <sheetViews>
    <sheetView tabSelected="1" view="pageBreakPreview" topLeftCell="A34" zoomScaleNormal="90" workbookViewId="0">
      <selection activeCell="D30" sqref="D30"/>
    </sheetView>
  </sheetViews>
  <sheetFormatPr defaultRowHeight="12.75"/>
  <cols>
    <col min="1" max="1" width="6" customWidth="1"/>
    <col min="2" max="2" width="50.7109375" customWidth="1"/>
    <col min="3" max="3" width="5.140625" customWidth="1"/>
    <col min="4" max="4" width="13.42578125" style="59" customWidth="1"/>
    <col min="6" max="6" width="19.85546875" customWidth="1"/>
    <col min="7" max="7" width="23.42578125" customWidth="1"/>
    <col min="8" max="8" width="15.28515625" customWidth="1"/>
  </cols>
  <sheetData>
    <row r="1" spans="1:6" ht="23.25">
      <c r="A1" s="95" t="s">
        <v>16</v>
      </c>
      <c r="B1" s="96"/>
      <c r="C1" s="96"/>
      <c r="D1" s="96"/>
      <c r="E1" s="96"/>
      <c r="F1" s="97"/>
    </row>
    <row r="2" spans="1:6" ht="18.75" thickBot="1">
      <c r="A2" s="98" t="s">
        <v>17</v>
      </c>
      <c r="B2" s="99"/>
      <c r="C2" s="99"/>
      <c r="D2" s="99"/>
      <c r="E2" s="99"/>
      <c r="F2" s="100"/>
    </row>
    <row r="3" spans="1:6" ht="18.75" thickBot="1">
      <c r="A3" s="101" t="s">
        <v>18</v>
      </c>
      <c r="B3" s="102"/>
      <c r="C3" s="102"/>
      <c r="D3" s="102"/>
      <c r="E3" s="102"/>
      <c r="F3" s="103"/>
    </row>
    <row r="4" spans="1:6" ht="15.75">
      <c r="B4" s="58"/>
    </row>
    <row r="7" spans="1:6">
      <c r="A7" s="60" t="s">
        <v>19</v>
      </c>
      <c r="B7" s="60" t="s">
        <v>20</v>
      </c>
      <c r="C7" s="60" t="s">
        <v>21</v>
      </c>
      <c r="D7" s="61" t="s">
        <v>22</v>
      </c>
      <c r="E7" s="60" t="s">
        <v>23</v>
      </c>
      <c r="F7" s="60" t="s">
        <v>24</v>
      </c>
    </row>
    <row r="8" spans="1:6" ht="15.75">
      <c r="A8" s="58" t="s">
        <v>25</v>
      </c>
    </row>
    <row r="9" spans="1:6" ht="25.5">
      <c r="A9" s="62" t="s">
        <v>26</v>
      </c>
      <c r="B9" s="63" t="s">
        <v>27</v>
      </c>
      <c r="C9" s="62" t="s">
        <v>28</v>
      </c>
      <c r="D9" s="64">
        <f>(4*9+4*9)*0.4*0.5*21</f>
        <v>302.40000000000003</v>
      </c>
      <c r="E9" s="62"/>
      <c r="F9" s="65">
        <f>D9*E9</f>
        <v>0</v>
      </c>
    </row>
    <row r="10" spans="1:6" ht="26.25" thickBot="1">
      <c r="A10" s="62" t="s">
        <v>29</v>
      </c>
      <c r="B10" s="63" t="s">
        <v>30</v>
      </c>
      <c r="C10" s="62" t="s">
        <v>28</v>
      </c>
      <c r="D10" s="66">
        <f>D9</f>
        <v>302.40000000000003</v>
      </c>
      <c r="E10" s="67"/>
      <c r="F10" s="68">
        <f>D10*E10</f>
        <v>0</v>
      </c>
    </row>
    <row r="11" spans="1:6" ht="16.5" thickBot="1">
      <c r="C11" s="69"/>
      <c r="D11" s="70"/>
      <c r="E11" s="71" t="s">
        <v>31</v>
      </c>
      <c r="F11" s="72">
        <f>SUM(F9:F10)</f>
        <v>0</v>
      </c>
    </row>
    <row r="13" spans="1:6" ht="15.75">
      <c r="A13" s="58" t="s">
        <v>32</v>
      </c>
    </row>
    <row r="14" spans="1:6" ht="38.25">
      <c r="A14" s="73" t="s">
        <v>33</v>
      </c>
      <c r="B14" s="74" t="s">
        <v>34</v>
      </c>
      <c r="C14" s="73" t="s">
        <v>35</v>
      </c>
      <c r="D14" s="75">
        <v>5040</v>
      </c>
      <c r="E14" s="73"/>
      <c r="F14" s="76">
        <f t="shared" ref="F14:F38" si="0">D14*E14</f>
        <v>0</v>
      </c>
    </row>
    <row r="15" spans="1:6" ht="38.25">
      <c r="A15" s="73" t="s">
        <v>36</v>
      </c>
      <c r="B15" s="74" t="s">
        <v>37</v>
      </c>
      <c r="C15" s="73" t="s">
        <v>35</v>
      </c>
      <c r="D15" s="75">
        <v>2400</v>
      </c>
      <c r="E15" s="73"/>
      <c r="F15" s="76">
        <f t="shared" si="0"/>
        <v>0</v>
      </c>
    </row>
    <row r="16" spans="1:6" ht="25.5">
      <c r="A16" s="73" t="s">
        <v>38</v>
      </c>
      <c r="B16" s="74" t="s">
        <v>39</v>
      </c>
      <c r="C16" s="73" t="s">
        <v>40</v>
      </c>
      <c r="D16" s="75">
        <v>908</v>
      </c>
      <c r="E16" s="73"/>
      <c r="F16" s="76">
        <f t="shared" si="0"/>
        <v>0</v>
      </c>
    </row>
    <row r="17" spans="1:6">
      <c r="A17" s="73" t="s">
        <v>41</v>
      </c>
      <c r="B17" s="74" t="s">
        <v>42</v>
      </c>
      <c r="C17" s="73" t="s">
        <v>40</v>
      </c>
      <c r="D17" s="75">
        <v>3286</v>
      </c>
      <c r="E17" s="73"/>
      <c r="F17" s="76">
        <f t="shared" si="0"/>
        <v>0</v>
      </c>
    </row>
    <row r="18" spans="1:6" ht="25.5">
      <c r="A18" s="73" t="s">
        <v>43</v>
      </c>
      <c r="B18" s="74" t="s">
        <v>44</v>
      </c>
      <c r="C18" s="73" t="s">
        <v>35</v>
      </c>
      <c r="D18" s="75">
        <v>724</v>
      </c>
      <c r="E18" s="73"/>
      <c r="F18" s="76">
        <f t="shared" si="0"/>
        <v>0</v>
      </c>
    </row>
    <row r="19" spans="1:6">
      <c r="A19" s="73" t="s">
        <v>45</v>
      </c>
      <c r="B19" s="74" t="s">
        <v>46</v>
      </c>
      <c r="C19" s="73" t="s">
        <v>40</v>
      </c>
      <c r="D19" s="75">
        <v>908</v>
      </c>
      <c r="E19" s="73"/>
      <c r="F19" s="76">
        <f t="shared" si="0"/>
        <v>0</v>
      </c>
    </row>
    <row r="20" spans="1:6">
      <c r="A20" s="73" t="s">
        <v>47</v>
      </c>
      <c r="B20" s="74" t="s">
        <v>48</v>
      </c>
      <c r="C20" s="73" t="s">
        <v>40</v>
      </c>
      <c r="D20" s="75">
        <v>724</v>
      </c>
      <c r="E20" s="73"/>
      <c r="F20" s="76">
        <f t="shared" si="0"/>
        <v>0</v>
      </c>
    </row>
    <row r="21" spans="1:6" ht="25.5">
      <c r="A21" s="73" t="s">
        <v>49</v>
      </c>
      <c r="B21" s="74" t="s">
        <v>50</v>
      </c>
      <c r="C21" s="73" t="s">
        <v>35</v>
      </c>
      <c r="D21" s="75">
        <v>724</v>
      </c>
      <c r="E21" s="73"/>
      <c r="F21" s="76">
        <f t="shared" si="0"/>
        <v>0</v>
      </c>
    </row>
    <row r="22" spans="1:6">
      <c r="A22" s="73" t="s">
        <v>51</v>
      </c>
      <c r="B22" s="74" t="s">
        <v>52</v>
      </c>
      <c r="C22" s="73" t="s">
        <v>40</v>
      </c>
      <c r="D22" s="75">
        <v>2895</v>
      </c>
      <c r="E22" s="76"/>
      <c r="F22" s="76">
        <f t="shared" si="0"/>
        <v>0</v>
      </c>
    </row>
    <row r="23" spans="1:6">
      <c r="A23" s="73" t="s">
        <v>53</v>
      </c>
      <c r="B23" s="74" t="s">
        <v>54</v>
      </c>
      <c r="C23" s="73" t="s">
        <v>40</v>
      </c>
      <c r="D23" s="75">
        <v>21</v>
      </c>
      <c r="E23" s="73"/>
      <c r="F23" s="76">
        <f t="shared" si="0"/>
        <v>0</v>
      </c>
    </row>
    <row r="24" spans="1:6">
      <c r="A24" s="73" t="s">
        <v>55</v>
      </c>
      <c r="B24" s="74" t="s">
        <v>56</v>
      </c>
      <c r="C24" s="73" t="s">
        <v>40</v>
      </c>
      <c r="D24" s="75">
        <v>7</v>
      </c>
      <c r="E24" s="73"/>
      <c r="F24" s="76">
        <f t="shared" si="0"/>
        <v>0</v>
      </c>
    </row>
    <row r="25" spans="1:6" ht="25.5">
      <c r="A25" s="73" t="s">
        <v>57</v>
      </c>
      <c r="B25" s="74" t="s">
        <v>58</v>
      </c>
      <c r="C25" s="73" t="s">
        <v>40</v>
      </c>
      <c r="D25" s="75">
        <v>389</v>
      </c>
      <c r="E25" s="73"/>
      <c r="F25" s="76">
        <f t="shared" si="0"/>
        <v>0</v>
      </c>
    </row>
    <row r="26" spans="1:6">
      <c r="A26" s="73" t="s">
        <v>59</v>
      </c>
      <c r="B26" s="74" t="s">
        <v>60</v>
      </c>
      <c r="C26" s="73" t="s">
        <v>40</v>
      </c>
      <c r="D26" s="75">
        <v>7</v>
      </c>
      <c r="E26" s="73"/>
      <c r="F26" s="76">
        <f t="shared" si="0"/>
        <v>0</v>
      </c>
    </row>
    <row r="27" spans="1:6">
      <c r="A27" s="73" t="s">
        <v>61</v>
      </c>
      <c r="B27" s="74" t="s">
        <v>62</v>
      </c>
      <c r="C27" s="73" t="s">
        <v>40</v>
      </c>
      <c r="D27" s="75">
        <v>724</v>
      </c>
      <c r="E27" s="73"/>
      <c r="F27" s="76">
        <f t="shared" si="0"/>
        <v>0</v>
      </c>
    </row>
    <row r="28" spans="1:6" ht="38.25">
      <c r="A28" s="73" t="s">
        <v>63</v>
      </c>
      <c r="B28" s="74" t="s">
        <v>64</v>
      </c>
      <c r="C28" s="73" t="s">
        <v>35</v>
      </c>
      <c r="D28" s="75">
        <v>118</v>
      </c>
      <c r="E28" s="73"/>
      <c r="F28" s="76">
        <f t="shared" si="0"/>
        <v>0</v>
      </c>
    </row>
    <row r="29" spans="1:6">
      <c r="A29" s="73" t="s">
        <v>65</v>
      </c>
      <c r="B29" s="74" t="s">
        <v>66</v>
      </c>
      <c r="C29" s="73" t="s">
        <v>40</v>
      </c>
      <c r="D29" s="75">
        <v>7</v>
      </c>
      <c r="E29" s="73"/>
      <c r="F29" s="76">
        <f t="shared" si="0"/>
        <v>0</v>
      </c>
    </row>
    <row r="30" spans="1:6">
      <c r="A30" s="73" t="s">
        <v>67</v>
      </c>
      <c r="B30" s="74" t="s">
        <v>68</v>
      </c>
      <c r="C30" s="73" t="s">
        <v>40</v>
      </c>
      <c r="D30" s="75">
        <v>21</v>
      </c>
      <c r="E30" s="73"/>
      <c r="F30" s="76">
        <f t="shared" si="0"/>
        <v>0</v>
      </c>
    </row>
    <row r="31" spans="1:6">
      <c r="A31" s="73" t="s">
        <v>69</v>
      </c>
      <c r="B31" s="74" t="s">
        <v>70</v>
      </c>
      <c r="C31" s="73" t="s">
        <v>40</v>
      </c>
      <c r="D31" s="75">
        <v>3661</v>
      </c>
      <c r="E31" s="73"/>
      <c r="F31" s="76">
        <f t="shared" si="0"/>
        <v>0</v>
      </c>
    </row>
    <row r="32" spans="1:6">
      <c r="A32" s="73" t="s">
        <v>71</v>
      </c>
      <c r="B32" s="74" t="s">
        <v>72</v>
      </c>
      <c r="C32" s="73" t="s">
        <v>40</v>
      </c>
      <c r="D32" s="75">
        <v>21</v>
      </c>
      <c r="E32" s="73"/>
      <c r="F32" s="76">
        <f t="shared" si="0"/>
        <v>0</v>
      </c>
    </row>
    <row r="33" spans="1:6">
      <c r="A33" s="73" t="s">
        <v>73</v>
      </c>
      <c r="B33" s="74" t="s">
        <v>74</v>
      </c>
      <c r="C33" s="73" t="s">
        <v>40</v>
      </c>
      <c r="D33" s="75">
        <v>21</v>
      </c>
      <c r="E33" s="73"/>
      <c r="F33" s="76">
        <f t="shared" si="0"/>
        <v>0</v>
      </c>
    </row>
    <row r="34" spans="1:6">
      <c r="A34" s="73" t="s">
        <v>75</v>
      </c>
      <c r="B34" s="74" t="s">
        <v>76</v>
      </c>
      <c r="C34" s="73" t="s">
        <v>40</v>
      </c>
      <c r="D34" s="75">
        <v>21</v>
      </c>
      <c r="E34" s="73"/>
      <c r="F34" s="76">
        <f t="shared" si="0"/>
        <v>0</v>
      </c>
    </row>
    <row r="35" spans="1:6">
      <c r="A35" s="73" t="s">
        <v>77</v>
      </c>
      <c r="B35" s="74" t="s">
        <v>78</v>
      </c>
      <c r="C35" s="73" t="s">
        <v>40</v>
      </c>
      <c r="D35" s="75">
        <v>724</v>
      </c>
      <c r="E35" s="73"/>
      <c r="F35" s="76">
        <f t="shared" si="0"/>
        <v>0</v>
      </c>
    </row>
    <row r="36" spans="1:6">
      <c r="A36" s="73" t="s">
        <v>79</v>
      </c>
      <c r="B36" s="74" t="s">
        <v>80</v>
      </c>
      <c r="C36" s="73" t="s">
        <v>40</v>
      </c>
      <c r="D36" s="75">
        <v>4</v>
      </c>
      <c r="E36" s="73"/>
      <c r="F36" s="76">
        <f t="shared" si="0"/>
        <v>0</v>
      </c>
    </row>
    <row r="37" spans="1:6">
      <c r="A37" s="73" t="s">
        <v>81</v>
      </c>
      <c r="B37" s="74" t="s">
        <v>82</v>
      </c>
      <c r="C37" s="73" t="s">
        <v>40</v>
      </c>
      <c r="D37" s="75">
        <v>21</v>
      </c>
      <c r="E37" s="73"/>
      <c r="F37" s="76">
        <f t="shared" si="0"/>
        <v>0</v>
      </c>
    </row>
    <row r="38" spans="1:6" ht="13.5" thickBot="1">
      <c r="A38" s="73" t="s">
        <v>83</v>
      </c>
      <c r="B38" s="74" t="s">
        <v>84</v>
      </c>
      <c r="C38" s="77" t="s">
        <v>40</v>
      </c>
      <c r="D38" s="78">
        <v>21</v>
      </c>
      <c r="E38" s="77"/>
      <c r="F38" s="79">
        <f t="shared" si="0"/>
        <v>0</v>
      </c>
    </row>
    <row r="39" spans="1:6" ht="16.5" thickBot="1">
      <c r="C39" s="69"/>
      <c r="D39" s="70"/>
      <c r="E39" s="71" t="s">
        <v>85</v>
      </c>
      <c r="F39" s="72">
        <f>SUM(F14:F38)</f>
        <v>0</v>
      </c>
    </row>
    <row r="40" spans="1:6">
      <c r="B40" s="80"/>
      <c r="C40" s="80"/>
      <c r="F40" s="80"/>
    </row>
    <row r="42" spans="1:6" ht="15.75">
      <c r="A42" s="58" t="s">
        <v>86</v>
      </c>
    </row>
    <row r="43" spans="1:6">
      <c r="A43" s="62" t="s">
        <v>87</v>
      </c>
      <c r="B43" s="62" t="s">
        <v>88</v>
      </c>
      <c r="C43" s="62" t="s">
        <v>89</v>
      </c>
      <c r="D43" s="81">
        <v>10</v>
      </c>
      <c r="E43" s="62"/>
      <c r="F43" s="65">
        <f>D43*E43</f>
        <v>0</v>
      </c>
    </row>
    <row r="44" spans="1:6" ht="51.75" thickBot="1">
      <c r="A44" s="62" t="s">
        <v>90</v>
      </c>
      <c r="B44" s="63" t="s">
        <v>91</v>
      </c>
      <c r="C44" s="67" t="s">
        <v>89</v>
      </c>
      <c r="D44" s="82">
        <v>50</v>
      </c>
      <c r="E44" s="67"/>
      <c r="F44" s="68">
        <f>D44*E44</f>
        <v>0</v>
      </c>
    </row>
    <row r="45" spans="1:6" ht="16.5" thickBot="1">
      <c r="C45" s="69"/>
      <c r="D45" s="70"/>
      <c r="E45" s="71" t="s">
        <v>85</v>
      </c>
      <c r="F45" s="72">
        <f>SUM(F43:F44)</f>
        <v>0</v>
      </c>
    </row>
    <row r="48" spans="1:6" ht="15.75">
      <c r="A48" s="58" t="s">
        <v>92</v>
      </c>
    </row>
    <row r="49" spans="1:8" ht="13.5" thickBot="1">
      <c r="A49" s="62" t="s">
        <v>93</v>
      </c>
      <c r="B49" s="62" t="s">
        <v>94</v>
      </c>
      <c r="C49" s="67" t="s">
        <v>89</v>
      </c>
      <c r="D49" s="82">
        <v>5183</v>
      </c>
      <c r="E49" s="67"/>
      <c r="F49" s="68">
        <f>D49*E49</f>
        <v>0</v>
      </c>
    </row>
    <row r="50" spans="1:8" ht="16.5" thickBot="1">
      <c r="C50" s="69"/>
      <c r="D50" s="83"/>
      <c r="E50" s="71" t="s">
        <v>85</v>
      </c>
      <c r="F50" s="84">
        <f>F49</f>
        <v>0</v>
      </c>
    </row>
    <row r="52" spans="1:8" ht="13.5" thickBot="1"/>
    <row r="53" spans="1:8" ht="18">
      <c r="D53" s="85"/>
      <c r="E53" s="86" t="s">
        <v>95</v>
      </c>
      <c r="F53" s="87">
        <f>F50+F45+F39+F11</f>
        <v>0</v>
      </c>
    </row>
    <row r="54" spans="1:8" ht="18">
      <c r="D54" s="88"/>
      <c r="E54" s="89" t="s">
        <v>96</v>
      </c>
      <c r="F54" s="90">
        <f>F53*0.2446</f>
        <v>0</v>
      </c>
    </row>
    <row r="55" spans="1:8" ht="18.75" thickBot="1">
      <c r="D55" s="91"/>
      <c r="E55" s="92" t="s">
        <v>97</v>
      </c>
      <c r="F55" s="93">
        <f>F53+F54</f>
        <v>0</v>
      </c>
      <c r="G55" s="94"/>
      <c r="H55" s="80"/>
    </row>
    <row r="58" spans="1:8">
      <c r="B58" s="80"/>
    </row>
    <row r="59" spans="1:8">
      <c r="B59" s="59"/>
    </row>
    <row r="60" spans="1:8">
      <c r="A60" t="s">
        <v>98</v>
      </c>
    </row>
    <row r="61" spans="1:8" ht="26.25" customHeight="1">
      <c r="A61" s="104" t="s">
        <v>99</v>
      </c>
      <c r="B61" s="104"/>
      <c r="C61" s="104"/>
      <c r="D61" s="104"/>
      <c r="E61" s="104"/>
      <c r="F61" s="104"/>
    </row>
    <row r="70" spans="2:2">
      <c r="B70" s="80"/>
    </row>
  </sheetData>
  <mergeCells count="4">
    <mergeCell ref="A1:F1"/>
    <mergeCell ref="A2:F2"/>
    <mergeCell ref="A3:F3"/>
    <mergeCell ref="A61:F61"/>
  </mergeCells>
  <phoneticPr fontId="3" type="noConversion"/>
  <pageMargins left="0.78740157499999996" right="0.78740157499999996" top="0.984251969" bottom="0.984251969" header="0.49212598499999999" footer="0.49212598499999999"/>
  <pageSetup paperSize="9" scale="71" orientation="portrait" r:id="rId1"/>
  <headerFooter alignWithMargins="0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I33"/>
  <sheetViews>
    <sheetView view="pageBreakPreview" zoomScaleNormal="66" workbookViewId="0">
      <selection activeCell="C28" sqref="C28"/>
    </sheetView>
  </sheetViews>
  <sheetFormatPr defaultRowHeight="15"/>
  <cols>
    <col min="1" max="1" width="9" style="1" customWidth="1"/>
    <col min="2" max="2" width="49.140625" style="1" customWidth="1"/>
    <col min="3" max="3" width="17.85546875" style="3" customWidth="1"/>
    <col min="4" max="6" width="15.85546875" style="56" customWidth="1"/>
    <col min="7" max="7" width="16.28515625" style="56" customWidth="1"/>
    <col min="8" max="8" width="13" style="2" customWidth="1"/>
    <col min="9" max="9" width="14.7109375" style="2" customWidth="1"/>
    <col min="10" max="11" width="9.140625" style="1"/>
    <col min="12" max="12" width="15" style="1" customWidth="1"/>
    <col min="13" max="16384" width="9.140625" style="1"/>
  </cols>
  <sheetData>
    <row r="1" spans="1:9" ht="15" customHeight="1">
      <c r="B1" s="106" t="s">
        <v>0</v>
      </c>
      <c r="C1" s="106"/>
      <c r="D1" s="106"/>
      <c r="E1" s="106"/>
      <c r="F1" s="106"/>
      <c r="G1" s="106"/>
    </row>
    <row r="2" spans="1:9" ht="15.75" thickBot="1">
      <c r="D2" s="107" t="s">
        <v>1</v>
      </c>
      <c r="E2" s="107"/>
      <c r="F2" s="107"/>
      <c r="G2" s="107"/>
    </row>
    <row r="3" spans="1:9" s="9" customFormat="1" ht="15.75" thickBot="1">
      <c r="A3" s="4"/>
      <c r="B3" s="4"/>
      <c r="C3" s="5"/>
      <c r="D3" s="6" t="s">
        <v>2</v>
      </c>
      <c r="E3" s="7" t="s">
        <v>3</v>
      </c>
      <c r="F3" s="7" t="s">
        <v>4</v>
      </c>
      <c r="G3" s="8" t="s">
        <v>5</v>
      </c>
      <c r="H3" s="7" t="s">
        <v>6</v>
      </c>
      <c r="I3" s="8" t="s">
        <v>7</v>
      </c>
    </row>
    <row r="4" spans="1:9" s="16" customFormat="1" ht="19.5" customHeight="1">
      <c r="A4" s="108" t="s">
        <v>8</v>
      </c>
      <c r="B4" s="10"/>
      <c r="C4" s="11"/>
      <c r="D4" s="12"/>
      <c r="E4" s="13"/>
      <c r="F4" s="13"/>
      <c r="G4" s="13"/>
      <c r="H4" s="14"/>
      <c r="I4" s="15"/>
    </row>
    <row r="5" spans="1:9">
      <c r="A5" s="109"/>
      <c r="B5" s="17" t="s">
        <v>9</v>
      </c>
      <c r="C5" s="18"/>
      <c r="D5" s="19"/>
      <c r="E5" s="20"/>
      <c r="F5" s="21"/>
      <c r="G5" s="21"/>
      <c r="H5" s="22"/>
      <c r="I5" s="23"/>
    </row>
    <row r="6" spans="1:9" s="16" customFormat="1" ht="20.100000000000001" customHeight="1">
      <c r="A6" s="109"/>
      <c r="B6" s="24"/>
      <c r="C6" s="25"/>
      <c r="D6" s="26"/>
      <c r="E6" s="27"/>
      <c r="F6" s="27"/>
      <c r="G6" s="27"/>
      <c r="H6" s="27"/>
      <c r="I6" s="28"/>
    </row>
    <row r="7" spans="1:9">
      <c r="A7" s="109"/>
      <c r="B7" s="29" t="s">
        <v>10</v>
      </c>
      <c r="C7" s="30"/>
      <c r="D7" s="111"/>
      <c r="E7" s="105"/>
      <c r="F7" s="105"/>
      <c r="G7" s="105"/>
      <c r="H7" s="31"/>
      <c r="I7" s="23"/>
    </row>
    <row r="8" spans="1:9" s="16" customFormat="1" ht="19.5" customHeight="1">
      <c r="A8" s="109"/>
      <c r="B8" s="24"/>
      <c r="C8" s="25"/>
      <c r="D8" s="26"/>
      <c r="E8" s="27"/>
      <c r="F8" s="32"/>
      <c r="G8" s="27"/>
      <c r="H8" s="32"/>
      <c r="I8" s="28"/>
    </row>
    <row r="9" spans="1:9">
      <c r="A9" s="109"/>
      <c r="B9" s="29" t="s">
        <v>11</v>
      </c>
      <c r="C9" s="18"/>
      <c r="D9" s="33"/>
      <c r="E9" s="34"/>
      <c r="F9" s="35"/>
      <c r="G9" s="36"/>
      <c r="H9" s="22"/>
      <c r="I9" s="23"/>
    </row>
    <row r="10" spans="1:9" s="16" customFormat="1" ht="20.100000000000001" customHeight="1">
      <c r="A10" s="109"/>
      <c r="B10" s="24"/>
      <c r="C10" s="25"/>
      <c r="D10" s="37"/>
      <c r="E10" s="35"/>
      <c r="F10" s="35"/>
      <c r="G10" s="35"/>
      <c r="H10" s="32"/>
      <c r="I10" s="38"/>
    </row>
    <row r="11" spans="1:9">
      <c r="A11" s="109"/>
      <c r="B11" s="29" t="s">
        <v>12</v>
      </c>
      <c r="C11" s="18"/>
      <c r="D11" s="39"/>
      <c r="E11" s="35"/>
      <c r="F11" s="35"/>
      <c r="G11" s="35"/>
      <c r="H11" s="22"/>
      <c r="I11" s="40"/>
    </row>
    <row r="12" spans="1:9" s="16" customFormat="1" ht="20.100000000000001" customHeight="1">
      <c r="A12" s="109"/>
      <c r="B12" s="24"/>
      <c r="C12" s="25"/>
      <c r="D12" s="37"/>
      <c r="E12" s="35"/>
      <c r="F12" s="35"/>
      <c r="G12" s="35"/>
      <c r="H12" s="32"/>
      <c r="I12" s="28"/>
    </row>
    <row r="13" spans="1:9" ht="15.75" thickBot="1">
      <c r="A13" s="109"/>
      <c r="B13" s="41"/>
      <c r="C13" s="42"/>
      <c r="D13" s="39"/>
      <c r="E13" s="35"/>
      <c r="F13" s="35"/>
      <c r="G13" s="35"/>
      <c r="H13" s="22"/>
      <c r="I13" s="23"/>
    </row>
    <row r="14" spans="1:9">
      <c r="A14" s="109"/>
      <c r="B14" s="29" t="s">
        <v>13</v>
      </c>
      <c r="C14" s="43">
        <f>SUM(C4:C12)</f>
        <v>0</v>
      </c>
      <c r="D14" s="44">
        <f t="shared" ref="D14:I14" si="0">D4*$C5+D6*$C7+D8*$C9+D10*$C11</f>
        <v>0</v>
      </c>
      <c r="E14" s="45">
        <f t="shared" si="0"/>
        <v>0</v>
      </c>
      <c r="F14" s="45">
        <f t="shared" si="0"/>
        <v>0</v>
      </c>
      <c r="G14" s="45">
        <f t="shared" si="0"/>
        <v>0</v>
      </c>
      <c r="H14" s="45">
        <f t="shared" si="0"/>
        <v>0</v>
      </c>
      <c r="I14" s="46">
        <f t="shared" si="0"/>
        <v>0</v>
      </c>
    </row>
    <row r="15" spans="1:9">
      <c r="A15" s="109"/>
      <c r="B15" s="41"/>
      <c r="C15" s="42"/>
      <c r="D15" s="39">
        <f>D14</f>
        <v>0</v>
      </c>
      <c r="E15" s="35">
        <f>D15+E14</f>
        <v>0</v>
      </c>
      <c r="F15" s="35">
        <f>E15+F14</f>
        <v>0</v>
      </c>
      <c r="G15" s="35">
        <f>F15+G14</f>
        <v>0</v>
      </c>
      <c r="H15" s="35">
        <f>G15+H14</f>
        <v>0</v>
      </c>
      <c r="I15" s="47">
        <f>H15+I14</f>
        <v>0</v>
      </c>
    </row>
    <row r="16" spans="1:9" s="51" customFormat="1">
      <c r="A16" s="109"/>
      <c r="B16" s="112" t="s">
        <v>14</v>
      </c>
      <c r="C16" s="113"/>
      <c r="D16" s="48"/>
      <c r="E16" s="49"/>
      <c r="F16" s="49"/>
      <c r="G16" s="49"/>
      <c r="H16" s="49"/>
      <c r="I16" s="50"/>
    </row>
    <row r="17" spans="1:9" s="51" customFormat="1" ht="15.75" thickBot="1">
      <c r="A17" s="110"/>
      <c r="B17" s="114" t="s">
        <v>15</v>
      </c>
      <c r="C17" s="115"/>
      <c r="D17" s="52"/>
      <c r="E17" s="53"/>
      <c r="F17" s="53"/>
      <c r="G17" s="53"/>
      <c r="H17" s="53"/>
      <c r="I17" s="54"/>
    </row>
    <row r="18" spans="1:9">
      <c r="A18" s="55"/>
    </row>
    <row r="24" spans="1:9">
      <c r="B24" s="2"/>
      <c r="C24" s="57"/>
      <c r="H24" s="1"/>
      <c r="I24" s="1"/>
    </row>
    <row r="33" spans="8:9">
      <c r="H33" s="1"/>
      <c r="I33" s="1"/>
    </row>
  </sheetData>
  <mergeCells count="7">
    <mergeCell ref="F7:G7"/>
    <mergeCell ref="B1:G1"/>
    <mergeCell ref="D2:G2"/>
    <mergeCell ref="A4:A17"/>
    <mergeCell ref="D7:E7"/>
    <mergeCell ref="B16:C16"/>
    <mergeCell ref="B17:C17"/>
  </mergeCells>
  <phoneticPr fontId="3" type="noConversion"/>
  <pageMargins left="0.78740157499999996" right="0.78740157499999996" top="0.984251969" bottom="0.984251969" header="0.49212598499999999" footer="0.49212598499999999"/>
  <pageSetup paperSize="9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LICITAÇÃO A PREENCHER spda cam</vt:lpstr>
      <vt:lpstr>CRON. A PREENCHER cam</vt:lpstr>
      <vt:lpstr>Plan1</vt:lpstr>
      <vt:lpstr>'LICITAÇÃO A PREENCHER spda cam'!Area_de_impressao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ALVES</dc:creator>
  <cp:lastModifiedBy> </cp:lastModifiedBy>
  <dcterms:created xsi:type="dcterms:W3CDTF">2010-04-09T16:54:01Z</dcterms:created>
  <dcterms:modified xsi:type="dcterms:W3CDTF">2010-04-14T19:57:16Z</dcterms:modified>
</cp:coreProperties>
</file>