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5480" windowHeight="9945"/>
  </bookViews>
  <sheets>
    <sheet name="planilha" sheetId="5" r:id="rId1"/>
    <sheet name="Plan1" sheetId="6" r:id="rId2"/>
    <sheet name="Plan2" sheetId="7" r:id="rId3"/>
  </sheets>
  <calcPr calcId="125725"/>
</workbook>
</file>

<file path=xl/calcChain.xml><?xml version="1.0" encoding="utf-8"?>
<calcChain xmlns="http://schemas.openxmlformats.org/spreadsheetml/2006/main">
  <c r="D46" i="5"/>
  <c r="D42"/>
  <c r="D41"/>
  <c r="D35"/>
  <c r="D34"/>
  <c r="D32"/>
  <c r="D31"/>
  <c r="D30"/>
  <c r="D28"/>
  <c r="D9"/>
  <c r="D5"/>
  <c r="D8"/>
  <c r="D10" s="1"/>
  <c r="D22"/>
  <c r="D21"/>
  <c r="D20"/>
  <c r="D18"/>
  <c r="D17"/>
  <c r="D16"/>
  <c r="D11"/>
  <c r="D37"/>
  <c r="D23"/>
  <c r="F24"/>
  <c r="F12"/>
</calcChain>
</file>

<file path=xl/sharedStrings.xml><?xml version="1.0" encoding="utf-8"?>
<sst xmlns="http://schemas.openxmlformats.org/spreadsheetml/2006/main" count="107" uniqueCount="91">
  <si>
    <t>CALHA EM CHAPA DE ACO GALVANIZADO N.24, DESENVOLVIMENTO 50CM</t>
  </si>
  <si>
    <t>ITEM</t>
  </si>
  <si>
    <t>DESCRIÇÃO</t>
  </si>
  <si>
    <t>UN</t>
  </si>
  <si>
    <t>QTDE</t>
  </si>
  <si>
    <t>TOTAL</t>
  </si>
  <si>
    <t>Instalações da Obra - sub total</t>
  </si>
  <si>
    <t>m²</t>
  </si>
  <si>
    <t>Movimento de Terra  - sub total</t>
  </si>
  <si>
    <t>kg</t>
  </si>
  <si>
    <t>Paredes de Tijolos - sub total</t>
  </si>
  <si>
    <t>m</t>
  </si>
  <si>
    <t>Revestimento de Pisos - sub total</t>
  </si>
  <si>
    <t>Cobertura - sub total</t>
  </si>
  <si>
    <t>Pintura</t>
  </si>
  <si>
    <t>SERVIÇOS COMPLEMENTARES</t>
  </si>
  <si>
    <t>1.1</t>
  </si>
  <si>
    <t>1.2</t>
  </si>
  <si>
    <t>1.2.1</t>
  </si>
  <si>
    <t>1.2.2</t>
  </si>
  <si>
    <t>Custo Total do Item 1</t>
  </si>
  <si>
    <t>2.1</t>
  </si>
  <si>
    <t>2.2</t>
  </si>
  <si>
    <t>3.1</t>
  </si>
  <si>
    <t>3.3</t>
  </si>
  <si>
    <t>3.4</t>
  </si>
  <si>
    <t>3.1.1</t>
  </si>
  <si>
    <t>Custo Total do Item 3</t>
  </si>
  <si>
    <t>Custo Total do Item 5</t>
  </si>
  <si>
    <t>Custo Total do Item 4</t>
  </si>
  <si>
    <t>Superestrutura - Subtotal</t>
  </si>
  <si>
    <t>2.3.1</t>
  </si>
  <si>
    <t>2.3.2</t>
  </si>
  <si>
    <t>2.3.3</t>
  </si>
  <si>
    <t>2.3.4</t>
  </si>
  <si>
    <t>2.2.1</t>
  </si>
  <si>
    <t>2.2.2</t>
  </si>
  <si>
    <t>1.2.3</t>
  </si>
  <si>
    <t>m³</t>
  </si>
  <si>
    <t>ARMADURA DE ACO CA 50/CA60 - FORNECIMENTO E COLOCACAO</t>
  </si>
  <si>
    <t>CONCRETO ESTRUTURAL FCK = 30 MPA (1:1,5:3)-PREP. C/BETONEIRA</t>
  </si>
  <si>
    <t xml:space="preserve">Fundações </t>
  </si>
  <si>
    <t>LOCACAO CONVENCIONAL DE OBRA, ATRAVÉS DE GABARITO DE TABUAS CORRIDAS PONTALETADAS A CADA 1,50M</t>
  </si>
  <si>
    <t xml:space="preserve">LASTRO DE CONCRETO SIMPLES CONSUMO MINIMO DE CONCRETO 150Kg/M3, PREPARO NA OBRA C/BETONEIRA </t>
  </si>
  <si>
    <t>LANCAMENTO MANUAL DE CONCRETO EM ESTRUTURAS, INCL. VIBRACAO</t>
  </si>
  <si>
    <t>FORMA TABUAS MADEIRA 3A P/ESTRUTURA, SEM REAPR, INCL. MONT/DESM/ESCOR</t>
  </si>
  <si>
    <t>_____________________________________________________</t>
  </si>
  <si>
    <t>Assinatura RT</t>
  </si>
  <si>
    <t>ATERRO MANUAL COMPACTADO EM CAMADAS DE 20CM</t>
  </si>
  <si>
    <t>LIMPEZA SUPERFICIAL DA CAMADA VEGETAL</t>
  </si>
  <si>
    <t>LAJE DE TRANSIÇÃO</t>
  </si>
  <si>
    <t>LUMINARIA TIPO CALHA, DE SOBREPOR, COM REATOR DE PARTIDA RAPIDA E LAMPADA FLUORESCENTE 4X40W, COMPLETA, FORNECIMENTO E INSTALACAO</t>
  </si>
  <si>
    <t>REGULARIZACAO E COMPACTACAO MANUAL DE BASE, COM SOQUETE</t>
  </si>
  <si>
    <t>REGULARIZACAO E COMPACTACAO MANUAL DO TERRENO/PISO</t>
  </si>
  <si>
    <t>ESCAVAÇÃO MECANIZADA DE AREA, QQ TERRENO, EXCETO ROCHA/REGULARIZAÇÃO DO TERRENO</t>
  </si>
  <si>
    <t>1.2.4</t>
  </si>
  <si>
    <t>m3</t>
  </si>
  <si>
    <t>COMPACTACAO MEC/ C/ CONTROLE DO GC&gt;=95% PN (TALUDE E DIQUE, ROLO COMPRESSOR VIBRATORIO)</t>
  </si>
  <si>
    <t>3.2</t>
  </si>
  <si>
    <t>3.2.1</t>
  </si>
  <si>
    <t>3.2.2</t>
  </si>
  <si>
    <t>m2</t>
  </si>
  <si>
    <t>1.0- SERVIÇOS PRELIMINARES</t>
  </si>
  <si>
    <t>2.0- FUNDAÇÕES E ESTRUTURAS</t>
  </si>
  <si>
    <t>3.0-FECHAMENTO E REVESTIMENTO</t>
  </si>
  <si>
    <t>4.0- INSTALAÇÕES</t>
  </si>
  <si>
    <t>Pr unit</t>
  </si>
  <si>
    <t>Pr Total</t>
  </si>
  <si>
    <t>CIMENTADO LISO E=2,5CM CIMENTO/AREIA 1:4</t>
  </si>
  <si>
    <t>3.2.3</t>
  </si>
  <si>
    <t>COBERTURA C/TELHA CERÂMICA FRANCESA, INCL. MADEIRAMENTO (APARELHADO, IMUNIZADO,CONTENDO TELHA C/TESOURA E CUMEEIRA)</t>
  </si>
  <si>
    <t>PINTURA VERNIZ.</t>
  </si>
  <si>
    <t>UD</t>
  </si>
  <si>
    <t>3.3.1</t>
  </si>
  <si>
    <t>3.3.2</t>
  </si>
  <si>
    <t>4.1</t>
  </si>
  <si>
    <t>4.2</t>
  </si>
  <si>
    <t>5.1</t>
  </si>
  <si>
    <t>1.1.1</t>
  </si>
  <si>
    <t>ALVENARIA 20 CM EM PEDRA NATURAL COM ARGAMASSA 1:2:8 CIM/CAL/AREIA, JUNTAS 12MM</t>
  </si>
  <si>
    <t>3.4.1</t>
  </si>
  <si>
    <t>EXECUÇÃO DE BALDRAME EM CONCRETO CICLOPICO 1:3 C/30% PEDRA-DE-MAO CAVAS ATE 80 CM DE LARGURA, INCLUSIVE ESCAVAÇÃO,  FORMAS</t>
  </si>
  <si>
    <t>2.2.3</t>
  </si>
  <si>
    <t xml:space="preserve">LIMPEZA GERAL </t>
  </si>
  <si>
    <t>PONTO DE LUZ (CAIXA, ELETRODUTO, FIOS E INTERRUPTOR)</t>
  </si>
  <si>
    <t>68634/001 ALVENARIA EM PEDRA RACHAO OU PEDRA DE MAO, ASSENTADA COM ARGAMASSA TRA M3 190,26</t>
  </si>
  <si>
    <t>CO 1:6 (CIMENTO E AREIA)</t>
  </si>
  <si>
    <t>UNIVERSIDADE FEDERAL DOS VALES DO JEQUITINHONHA E MUCURI
OBRA: 8 ABRIGOS NAS PARADAS DE ONIBUS 
CAMPUS JK DIAMANTINA-MG 
 ORÇAMENTO BÁSICO</t>
  </si>
  <si>
    <t>Custo total do item 2</t>
  </si>
  <si>
    <t>FORNECIMENTO E ASSENTAMENTO PLACA DE OBRA EM CHAPA DE AÇO GALVANIZADO</t>
  </si>
  <si>
    <t>1.1.2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</si>
</sst>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0" xfId="0" applyFont="1" applyFill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/>
    <xf numFmtId="0" fontId="5" fillId="3" borderId="1" xfId="0" applyFont="1" applyFill="1" applyBorder="1" applyAlignment="1"/>
    <xf numFmtId="164" fontId="5" fillId="3" borderId="1" xfId="1" applyFont="1" applyFill="1" applyBorder="1" applyAlignment="1"/>
    <xf numFmtId="164" fontId="5" fillId="2" borderId="1" xfId="1" applyFont="1" applyFill="1" applyBorder="1" applyAlignment="1"/>
    <xf numFmtId="164" fontId="5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1" applyFont="1" applyFill="1" applyBorder="1" applyAlignment="1">
      <alignment horizontal="center" vertical="center"/>
    </xf>
    <xf numFmtId="164" fontId="4" fillId="2" borderId="1" xfId="1" applyFont="1" applyFill="1" applyBorder="1" applyAlignment="1"/>
    <xf numFmtId="164" fontId="3" fillId="0" borderId="1" xfId="1" applyFont="1" applyBorder="1" applyAlignment="1">
      <alignment horizontal="center" vertical="center"/>
    </xf>
    <xf numFmtId="164" fontId="3" fillId="4" borderId="1" xfId="1" applyFont="1" applyFill="1" applyBorder="1" applyAlignment="1">
      <alignment horizontal="center" vertical="center"/>
    </xf>
    <xf numFmtId="164" fontId="3" fillId="0" borderId="0" xfId="1" applyFont="1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164" fontId="7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2" borderId="2" xfId="0" applyFont="1" applyFill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0" fontId="5" fillId="2" borderId="4" xfId="0" applyFont="1" applyFill="1" applyBorder="1" applyAlignment="1">
      <alignment horizontal="right"/>
    </xf>
    <xf numFmtId="0" fontId="5" fillId="2" borderId="1" xfId="0" applyFont="1" applyFill="1" applyBorder="1" applyAlignment="1">
      <alignment wrapText="1"/>
    </xf>
    <xf numFmtId="0" fontId="6" fillId="0" borderId="1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5" fillId="2" borderId="1" xfId="1" applyFont="1" applyFill="1" applyBorder="1" applyAlignment="1"/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164" fontId="5" fillId="2" borderId="6" xfId="1" applyFont="1" applyFill="1" applyBorder="1" applyAlignment="1">
      <alignment horizontal="center"/>
    </xf>
    <xf numFmtId="164" fontId="5" fillId="2" borderId="7" xfId="1" applyFont="1" applyFill="1" applyBorder="1" applyAlignment="1">
      <alignment horizontal="center"/>
    </xf>
    <xf numFmtId="0" fontId="5" fillId="2" borderId="2" xfId="0" applyFont="1" applyFill="1" applyBorder="1" applyAlignment="1">
      <alignment horizontal="right" wrapText="1"/>
    </xf>
    <xf numFmtId="0" fontId="5" fillId="2" borderId="3" xfId="0" applyFont="1" applyFill="1" applyBorder="1" applyAlignment="1">
      <alignment horizontal="right" wrapText="1"/>
    </xf>
    <xf numFmtId="0" fontId="5" fillId="2" borderId="4" xfId="0" applyFont="1" applyFill="1" applyBorder="1" applyAlignment="1">
      <alignment horizontal="right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/>
    <xf numFmtId="164" fontId="5" fillId="3" borderId="1" xfId="1" applyFont="1" applyFill="1" applyBorder="1" applyAlignment="1"/>
    <xf numFmtId="0" fontId="5" fillId="2" borderId="2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Normal" xfId="0" builtinId="0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"/>
  <sheetViews>
    <sheetView tabSelected="1" topLeftCell="A40" zoomScale="80" zoomScaleNormal="80" workbookViewId="0">
      <selection activeCell="B55" sqref="B55"/>
    </sheetView>
  </sheetViews>
  <sheetFormatPr defaultRowHeight="15.75"/>
  <cols>
    <col min="1" max="1" width="6.28515625" style="3" customWidth="1"/>
    <col min="2" max="2" width="47.140625" style="2" customWidth="1"/>
    <col min="3" max="3" width="7.5703125" style="1" customWidth="1"/>
    <col min="4" max="4" width="11.28515625" style="25" bestFit="1" customWidth="1"/>
    <col min="5" max="5" width="12.42578125" style="25" customWidth="1"/>
    <col min="6" max="6" width="13.85546875" style="25" customWidth="1"/>
    <col min="7" max="16384" width="9.140625" style="1"/>
  </cols>
  <sheetData>
    <row r="1" spans="1:6" ht="64.5" customHeight="1">
      <c r="A1" s="46" t="s">
        <v>87</v>
      </c>
      <c r="B1" s="47"/>
      <c r="C1" s="47"/>
      <c r="D1" s="47"/>
      <c r="E1" s="47"/>
      <c r="F1" s="48"/>
    </row>
    <row r="2" spans="1:6">
      <c r="A2" s="4" t="s">
        <v>1</v>
      </c>
      <c r="B2" s="12" t="s">
        <v>2</v>
      </c>
      <c r="C2" s="13" t="s">
        <v>3</v>
      </c>
      <c r="D2" s="22" t="s">
        <v>4</v>
      </c>
      <c r="E2" s="22" t="s">
        <v>66</v>
      </c>
      <c r="F2" s="22" t="s">
        <v>67</v>
      </c>
    </row>
    <row r="3" spans="1:6">
      <c r="A3" s="49" t="s">
        <v>62</v>
      </c>
      <c r="B3" s="49"/>
      <c r="C3" s="49"/>
      <c r="D3" s="49"/>
      <c r="E3" s="49"/>
      <c r="F3" s="49"/>
    </row>
    <row r="4" spans="1:6">
      <c r="A4" s="8" t="s">
        <v>16</v>
      </c>
      <c r="B4" s="9" t="s">
        <v>6</v>
      </c>
      <c r="C4" s="14"/>
      <c r="D4" s="15"/>
      <c r="E4" s="15"/>
      <c r="F4" s="15"/>
    </row>
    <row r="5" spans="1:6" ht="58.5" customHeight="1">
      <c r="A5" s="5" t="s">
        <v>78</v>
      </c>
      <c r="B5" s="19" t="s">
        <v>42</v>
      </c>
      <c r="C5" s="5" t="s">
        <v>7</v>
      </c>
      <c r="D5" s="23">
        <f>(6.2*3.8)*8</f>
        <v>188.48</v>
      </c>
      <c r="E5" s="23"/>
      <c r="F5" s="23"/>
    </row>
    <row r="6" spans="1:6" ht="31.5">
      <c r="A6" s="1" t="s">
        <v>90</v>
      </c>
      <c r="B6" s="19" t="s">
        <v>89</v>
      </c>
      <c r="C6" s="5" t="s">
        <v>7</v>
      </c>
      <c r="D6" s="23">
        <v>9</v>
      </c>
      <c r="E6" s="23"/>
      <c r="F6" s="23"/>
    </row>
    <row r="7" spans="1:6">
      <c r="A7" s="8" t="s">
        <v>17</v>
      </c>
      <c r="B7" s="9" t="s">
        <v>8</v>
      </c>
      <c r="C7" s="8"/>
      <c r="D7" s="17"/>
      <c r="E7" s="17"/>
      <c r="F7" s="17"/>
    </row>
    <row r="8" spans="1:6" ht="23.25" customHeight="1">
      <c r="A8" s="5" t="s">
        <v>18</v>
      </c>
      <c r="B8" s="20" t="s">
        <v>49</v>
      </c>
      <c r="C8" s="5" t="s">
        <v>7</v>
      </c>
      <c r="D8" s="23">
        <f>D5</f>
        <v>188.48</v>
      </c>
      <c r="E8" s="23"/>
      <c r="F8" s="23"/>
    </row>
    <row r="9" spans="1:6" ht="35.25" customHeight="1">
      <c r="A9" s="5" t="s">
        <v>19</v>
      </c>
      <c r="B9" s="19" t="s">
        <v>48</v>
      </c>
      <c r="C9" s="5" t="s">
        <v>56</v>
      </c>
      <c r="D9" s="23">
        <f>(23*0.15)*8</f>
        <v>27.599999999999998</v>
      </c>
      <c r="E9" s="23"/>
      <c r="F9" s="23"/>
    </row>
    <row r="10" spans="1:6" ht="53.25" customHeight="1">
      <c r="A10" s="5" t="s">
        <v>37</v>
      </c>
      <c r="B10" s="19" t="s">
        <v>54</v>
      </c>
      <c r="C10" s="5" t="s">
        <v>56</v>
      </c>
      <c r="D10" s="23">
        <f>(D8*0.2*2)</f>
        <v>75.391999999999996</v>
      </c>
      <c r="E10" s="23"/>
      <c r="F10" s="23"/>
    </row>
    <row r="11" spans="1:6" ht="51.75" customHeight="1">
      <c r="A11" s="5" t="s">
        <v>55</v>
      </c>
      <c r="B11" s="19" t="s">
        <v>57</v>
      </c>
      <c r="C11" s="5" t="s">
        <v>56</v>
      </c>
      <c r="D11" s="23">
        <f>3*8</f>
        <v>24</v>
      </c>
      <c r="E11" s="23"/>
      <c r="F11" s="23"/>
    </row>
    <row r="12" spans="1:6">
      <c r="A12" s="10"/>
      <c r="B12" s="30" t="s">
        <v>20</v>
      </c>
      <c r="C12" s="31"/>
      <c r="D12" s="31"/>
      <c r="E12" s="32"/>
      <c r="F12" s="16">
        <f>F4+F7</f>
        <v>0</v>
      </c>
    </row>
    <row r="13" spans="1:6">
      <c r="A13" s="34"/>
      <c r="B13" s="34"/>
      <c r="C13" s="34"/>
      <c r="D13" s="34"/>
      <c r="E13" s="34"/>
      <c r="F13" s="34"/>
    </row>
    <row r="14" spans="1:6">
      <c r="A14" s="49" t="s">
        <v>63</v>
      </c>
      <c r="B14" s="49"/>
      <c r="C14" s="49"/>
      <c r="D14" s="49"/>
      <c r="E14" s="49"/>
      <c r="F14" s="49"/>
    </row>
    <row r="15" spans="1:6">
      <c r="A15" s="8" t="s">
        <v>21</v>
      </c>
      <c r="B15" s="9" t="s">
        <v>41</v>
      </c>
      <c r="C15" s="14"/>
      <c r="D15" s="15"/>
      <c r="E15" s="15"/>
      <c r="F15" s="15"/>
    </row>
    <row r="16" spans="1:6" ht="38.25" customHeight="1">
      <c r="A16" s="5" t="s">
        <v>35</v>
      </c>
      <c r="B16" s="19" t="s">
        <v>52</v>
      </c>
      <c r="C16" s="5" t="s">
        <v>7</v>
      </c>
      <c r="D16" s="23">
        <f>0.5*8</f>
        <v>4</v>
      </c>
      <c r="E16" s="23"/>
      <c r="F16" s="23"/>
    </row>
    <row r="17" spans="1:9" ht="54.75" customHeight="1">
      <c r="A17" s="5" t="s">
        <v>36</v>
      </c>
      <c r="B17" s="19" t="s">
        <v>43</v>
      </c>
      <c r="C17" s="5" t="s">
        <v>38</v>
      </c>
      <c r="D17" s="23">
        <f>((2.2+4.6+2.2)*0.5*0.06)*8</f>
        <v>2.16</v>
      </c>
      <c r="E17" s="23"/>
      <c r="F17" s="23"/>
    </row>
    <row r="18" spans="1:9" ht="63">
      <c r="A18" s="5" t="s">
        <v>82</v>
      </c>
      <c r="B18" s="26" t="s">
        <v>81</v>
      </c>
      <c r="C18" s="27" t="s">
        <v>38</v>
      </c>
      <c r="D18" s="28">
        <f>((4.6+2.2+2.2)*0.3*0.6)*8</f>
        <v>12.959999999999999</v>
      </c>
      <c r="E18" s="21"/>
      <c r="F18" s="21"/>
    </row>
    <row r="19" spans="1:9">
      <c r="A19" s="8" t="s">
        <v>22</v>
      </c>
      <c r="B19" s="9" t="s">
        <v>30</v>
      </c>
      <c r="C19" s="14"/>
      <c r="D19" s="15"/>
      <c r="E19" s="15"/>
      <c r="F19" s="15"/>
    </row>
    <row r="20" spans="1:9" ht="31.5">
      <c r="A20" s="5" t="s">
        <v>31</v>
      </c>
      <c r="B20" s="6" t="s">
        <v>45</v>
      </c>
      <c r="C20" s="5" t="s">
        <v>7</v>
      </c>
      <c r="D20" s="23">
        <f>((2.2+4.6+2.2)*(0.3+0.3))*8</f>
        <v>43.199999999999996</v>
      </c>
      <c r="E20" s="23"/>
      <c r="F20" s="23"/>
    </row>
    <row r="21" spans="1:9" ht="31.5">
      <c r="A21" s="5" t="s">
        <v>32</v>
      </c>
      <c r="B21" s="6" t="s">
        <v>39</v>
      </c>
      <c r="C21" s="5" t="s">
        <v>9</v>
      </c>
      <c r="D21" s="23">
        <f>((2.2+4.6+2.2)*(4))*8</f>
        <v>288</v>
      </c>
      <c r="E21" s="23"/>
      <c r="F21" s="23"/>
    </row>
    <row r="22" spans="1:9" ht="31.5">
      <c r="A22" s="5" t="s">
        <v>33</v>
      </c>
      <c r="B22" s="6" t="s">
        <v>40</v>
      </c>
      <c r="C22" s="5" t="s">
        <v>56</v>
      </c>
      <c r="D22" s="23">
        <f>((2.2+4.6+2.2)*(0.2*0.2))*8</f>
        <v>2.8800000000000008</v>
      </c>
      <c r="E22" s="23"/>
      <c r="F22" s="23"/>
    </row>
    <row r="23" spans="1:9" ht="31.5">
      <c r="A23" s="5" t="s">
        <v>34</v>
      </c>
      <c r="B23" s="6" t="s">
        <v>44</v>
      </c>
      <c r="C23" s="5" t="s">
        <v>56</v>
      </c>
      <c r="D23" s="23">
        <f>D22</f>
        <v>2.8800000000000008</v>
      </c>
      <c r="E23" s="23"/>
      <c r="F23" s="23"/>
    </row>
    <row r="24" spans="1:9">
      <c r="A24" s="30" t="s">
        <v>88</v>
      </c>
      <c r="B24" s="31"/>
      <c r="C24" s="31"/>
      <c r="D24" s="31"/>
      <c r="E24" s="32"/>
      <c r="F24" s="16">
        <f>F19+F15</f>
        <v>0</v>
      </c>
    </row>
    <row r="25" spans="1:9">
      <c r="A25" s="35"/>
      <c r="B25" s="36"/>
      <c r="C25" s="36"/>
      <c r="D25" s="36"/>
      <c r="E25" s="36"/>
      <c r="F25" s="37"/>
    </row>
    <row r="26" spans="1:9">
      <c r="A26" s="33" t="s">
        <v>64</v>
      </c>
      <c r="B26" s="33"/>
      <c r="C26" s="33"/>
      <c r="D26" s="33"/>
      <c r="E26" s="33"/>
      <c r="F26" s="33"/>
    </row>
    <row r="27" spans="1:9">
      <c r="A27" s="8" t="s">
        <v>23</v>
      </c>
      <c r="B27" s="9" t="s">
        <v>10</v>
      </c>
      <c r="C27" s="14"/>
      <c r="D27" s="15"/>
      <c r="E27" s="15"/>
      <c r="F27" s="15"/>
    </row>
    <row r="28" spans="1:9" ht="53.25" customHeight="1">
      <c r="A28" s="5" t="s">
        <v>26</v>
      </c>
      <c r="B28" s="19" t="s">
        <v>79</v>
      </c>
      <c r="C28" s="5" t="s">
        <v>7</v>
      </c>
      <c r="D28" s="23">
        <f>((2.2+2.2+4.6)*2.7)*8</f>
        <v>194.4</v>
      </c>
      <c r="E28" s="21"/>
      <c r="F28" s="21"/>
      <c r="I28" s="1" t="s">
        <v>85</v>
      </c>
    </row>
    <row r="29" spans="1:9">
      <c r="A29" s="8" t="s">
        <v>58</v>
      </c>
      <c r="B29" s="9" t="s">
        <v>12</v>
      </c>
      <c r="C29" s="14"/>
      <c r="D29" s="15"/>
      <c r="E29" s="15"/>
      <c r="F29" s="15"/>
      <c r="I29" s="1" t="s">
        <v>86</v>
      </c>
    </row>
    <row r="30" spans="1:9" ht="42.75" customHeight="1">
      <c r="A30" s="5" t="s">
        <v>59</v>
      </c>
      <c r="B30" s="20" t="s">
        <v>53</v>
      </c>
      <c r="C30" s="5" t="s">
        <v>7</v>
      </c>
      <c r="D30" s="23">
        <f>(3.8*6.2)*8</f>
        <v>188.48</v>
      </c>
      <c r="E30" s="23"/>
      <c r="F30" s="23"/>
    </row>
    <row r="31" spans="1:9" ht="22.5" customHeight="1">
      <c r="A31" s="5" t="s">
        <v>60</v>
      </c>
      <c r="B31" s="20" t="s">
        <v>50</v>
      </c>
      <c r="C31" s="5" t="s">
        <v>61</v>
      </c>
      <c r="D31" s="23">
        <f>(3.8*6.2)*8</f>
        <v>188.48</v>
      </c>
      <c r="E31" s="23"/>
      <c r="F31" s="23"/>
    </row>
    <row r="32" spans="1:9">
      <c r="A32" s="5" t="s">
        <v>69</v>
      </c>
      <c r="B32" s="18" t="s">
        <v>68</v>
      </c>
      <c r="C32" s="5" t="s">
        <v>7</v>
      </c>
      <c r="D32" s="23">
        <f>(3.8*6.2)*8</f>
        <v>188.48</v>
      </c>
      <c r="E32" s="23"/>
      <c r="F32" s="23"/>
    </row>
    <row r="33" spans="1:8">
      <c r="A33" s="8" t="s">
        <v>24</v>
      </c>
      <c r="B33" s="9" t="s">
        <v>13</v>
      </c>
      <c r="C33" s="14"/>
      <c r="D33" s="15"/>
      <c r="E33" s="50"/>
      <c r="F33" s="50"/>
    </row>
    <row r="34" spans="1:8" ht="69.75" customHeight="1">
      <c r="A34" s="5" t="s">
        <v>73</v>
      </c>
      <c r="B34" s="6" t="s">
        <v>70</v>
      </c>
      <c r="C34" s="5" t="s">
        <v>61</v>
      </c>
      <c r="D34" s="23">
        <f>23.56*8</f>
        <v>188.48</v>
      </c>
      <c r="E34" s="23"/>
      <c r="F34" s="23"/>
    </row>
    <row r="35" spans="1:8" ht="31.5">
      <c r="A35" s="5" t="s">
        <v>74</v>
      </c>
      <c r="B35" s="6" t="s">
        <v>0</v>
      </c>
      <c r="C35" s="5" t="s">
        <v>11</v>
      </c>
      <c r="D35" s="21">
        <f>(3.8+6.2+3.8+6.2)*8</f>
        <v>160</v>
      </c>
      <c r="E35" s="23"/>
      <c r="F35" s="23"/>
    </row>
    <row r="36" spans="1:8">
      <c r="A36" s="8" t="s">
        <v>25</v>
      </c>
      <c r="B36" s="9" t="s">
        <v>14</v>
      </c>
      <c r="C36" s="14"/>
      <c r="D36" s="15"/>
      <c r="E36" s="50"/>
      <c r="F36" s="50"/>
    </row>
    <row r="37" spans="1:8">
      <c r="A37" s="5" t="s">
        <v>80</v>
      </c>
      <c r="B37" s="6" t="s">
        <v>71</v>
      </c>
      <c r="C37" s="5" t="s">
        <v>61</v>
      </c>
      <c r="D37" s="23">
        <f>D28</f>
        <v>194.4</v>
      </c>
      <c r="E37" s="23"/>
      <c r="F37" s="23"/>
    </row>
    <row r="38" spans="1:8">
      <c r="A38" s="43" t="s">
        <v>27</v>
      </c>
      <c r="B38" s="44"/>
      <c r="C38" s="44"/>
      <c r="D38" s="45"/>
      <c r="E38" s="38"/>
      <c r="F38" s="38"/>
    </row>
    <row r="39" spans="1:8">
      <c r="A39" s="54"/>
      <c r="B39" s="55"/>
      <c r="C39" s="55"/>
      <c r="D39" s="55"/>
      <c r="E39" s="55"/>
      <c r="F39" s="56"/>
      <c r="G39" s="7"/>
      <c r="H39" s="7"/>
    </row>
    <row r="40" spans="1:8">
      <c r="A40" s="33" t="s">
        <v>65</v>
      </c>
      <c r="B40" s="33"/>
      <c r="C40" s="33"/>
      <c r="D40" s="33"/>
      <c r="E40" s="33"/>
      <c r="F40" s="33"/>
    </row>
    <row r="41" spans="1:8" ht="31.5">
      <c r="A41" s="5" t="s">
        <v>75</v>
      </c>
      <c r="B41" s="6" t="s">
        <v>84</v>
      </c>
      <c r="C41" s="5" t="s">
        <v>72</v>
      </c>
      <c r="D41" s="23">
        <f>1*8</f>
        <v>8</v>
      </c>
      <c r="E41" s="24"/>
      <c r="F41" s="23"/>
    </row>
    <row r="42" spans="1:8" ht="63">
      <c r="A42" s="5" t="s">
        <v>76</v>
      </c>
      <c r="B42" s="6" t="s">
        <v>51</v>
      </c>
      <c r="C42" s="5" t="s">
        <v>72</v>
      </c>
      <c r="D42" s="23">
        <f>2*8</f>
        <v>16</v>
      </c>
      <c r="E42" s="23"/>
      <c r="F42" s="23"/>
    </row>
    <row r="43" spans="1:8" ht="15" customHeight="1">
      <c r="A43" s="33" t="s">
        <v>29</v>
      </c>
      <c r="B43" s="33"/>
      <c r="C43" s="33"/>
      <c r="D43" s="33"/>
      <c r="E43" s="38"/>
      <c r="F43" s="38"/>
    </row>
    <row r="44" spans="1:8" ht="15" customHeight="1">
      <c r="A44" s="57"/>
      <c r="B44" s="58"/>
      <c r="C44" s="58"/>
      <c r="D44" s="58"/>
      <c r="E44" s="58"/>
      <c r="F44" s="59"/>
    </row>
    <row r="45" spans="1:8">
      <c r="A45" s="11">
        <v>5</v>
      </c>
      <c r="B45" s="51" t="s">
        <v>15</v>
      </c>
      <c r="C45" s="52"/>
      <c r="D45" s="52"/>
      <c r="E45" s="52"/>
      <c r="F45" s="53"/>
    </row>
    <row r="46" spans="1:8">
      <c r="A46" s="5" t="s">
        <v>77</v>
      </c>
      <c r="B46" s="6" t="s">
        <v>83</v>
      </c>
      <c r="C46" s="5" t="s">
        <v>7</v>
      </c>
      <c r="D46" s="23">
        <f>23.56*8</f>
        <v>188.48</v>
      </c>
      <c r="E46" s="23"/>
      <c r="F46" s="23"/>
    </row>
    <row r="47" spans="1:8">
      <c r="A47" s="43" t="s">
        <v>28</v>
      </c>
      <c r="B47" s="44"/>
      <c r="C47" s="44"/>
      <c r="D47" s="45"/>
      <c r="E47" s="38"/>
      <c r="F47" s="38"/>
    </row>
    <row r="48" spans="1:8" ht="16.5" thickBot="1"/>
    <row r="49" spans="2:6" ht="16.5" thickBot="1">
      <c r="C49" s="39" t="s">
        <v>5</v>
      </c>
      <c r="D49" s="40"/>
      <c r="E49" s="41"/>
      <c r="F49" s="42"/>
    </row>
    <row r="52" spans="2:6" ht="31.5" customHeight="1">
      <c r="B52" s="29" t="s">
        <v>46</v>
      </c>
      <c r="C52" s="29"/>
      <c r="D52" s="29"/>
    </row>
    <row r="53" spans="2:6">
      <c r="B53" s="2" t="s">
        <v>47</v>
      </c>
    </row>
  </sheetData>
  <mergeCells count="23">
    <mergeCell ref="A39:F39"/>
    <mergeCell ref="A44:F44"/>
    <mergeCell ref="A1:F1"/>
    <mergeCell ref="B12:E12"/>
    <mergeCell ref="A3:F3"/>
    <mergeCell ref="A14:F14"/>
    <mergeCell ref="E33:F33"/>
    <mergeCell ref="B52:D52"/>
    <mergeCell ref="A24:E24"/>
    <mergeCell ref="A26:F26"/>
    <mergeCell ref="A13:F13"/>
    <mergeCell ref="A25:F25"/>
    <mergeCell ref="E47:F47"/>
    <mergeCell ref="C49:D49"/>
    <mergeCell ref="E49:F49"/>
    <mergeCell ref="A38:D38"/>
    <mergeCell ref="E36:F36"/>
    <mergeCell ref="E38:F38"/>
    <mergeCell ref="A40:F40"/>
    <mergeCell ref="E43:F43"/>
    <mergeCell ref="A43:D43"/>
    <mergeCell ref="B45:F45"/>
    <mergeCell ref="A47:D47"/>
  </mergeCells>
  <phoneticPr fontId="2" type="noConversion"/>
  <pageMargins left="0.51181102362204722" right="0.43307086614173229" top="0.62992125984251968" bottom="0.59055118110236227" header="0.31496062992125984" footer="0.31496062992125984"/>
  <pageSetup paperSize="9" scale="90" orientation="portrait" r:id="rId1"/>
  <headerFooter>
    <oddFooter>&amp;CPágina &amp;P de &amp;N&amp;R&amp;D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</vt:lpstr>
      <vt:lpstr>Plan1</vt:lpstr>
      <vt:lpstr>Plan2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</dc:creator>
  <cp:lastModifiedBy> </cp:lastModifiedBy>
  <cp:lastPrinted>2010-01-06T17:21:52Z</cp:lastPrinted>
  <dcterms:created xsi:type="dcterms:W3CDTF">2009-06-21T20:50:24Z</dcterms:created>
  <dcterms:modified xsi:type="dcterms:W3CDTF">2010-06-22T14:46:14Z</dcterms:modified>
</cp:coreProperties>
</file>