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5480" windowHeight="9945"/>
  </bookViews>
  <sheets>
    <sheet name="PLANILHA" sheetId="7" r:id="rId1"/>
    <sheet name="PLANILHA ANALITICA" sheetId="12" r:id="rId2"/>
    <sheet name="CRONOGRAMA" sheetId="11" r:id="rId3"/>
  </sheets>
  <definedNames>
    <definedName name="_xlnm.Print_Area" localSheetId="2">CRONOGRAMA!$A$1:$AB$30</definedName>
    <definedName name="_xlnm.Print_Area" localSheetId="0">PLANILHA!$A$1:$G$249</definedName>
    <definedName name="_xlnm.Print_Area" localSheetId="1">'PLANILHA ANALITICA'!$A$1:$G$1574</definedName>
    <definedName name="_xlnm.Print_Titles" localSheetId="0">PLANILHA!$1:$6</definedName>
    <definedName name="_xlnm.Print_Titles" localSheetId="1">'PLANILHA ANALITICA'!$1:$1</definedName>
  </definedNames>
  <calcPr calcId="125725"/>
</workbook>
</file>

<file path=xl/calcChain.xml><?xml version="1.0" encoding="utf-8"?>
<calcChain xmlns="http://schemas.openxmlformats.org/spreadsheetml/2006/main">
  <c r="AD5" i="11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4"/>
  <c r="E49" i="7" l="1"/>
  <c r="E48"/>
  <c r="E36"/>
  <c r="E37" s="1"/>
  <c r="B15" i="11" l="1"/>
  <c r="B14"/>
  <c r="B22" l="1"/>
  <c r="B21"/>
  <c r="B20"/>
  <c r="B19"/>
  <c r="B18"/>
  <c r="B17"/>
  <c r="B16"/>
  <c r="B13"/>
  <c r="B12"/>
  <c r="B11"/>
  <c r="B10"/>
  <c r="B9"/>
  <c r="B8"/>
  <c r="B7"/>
  <c r="B6"/>
  <c r="B5"/>
  <c r="B4"/>
  <c r="G230" i="7"/>
  <c r="G231" s="1"/>
  <c r="G9"/>
  <c r="G233" l="1"/>
  <c r="G235" s="1"/>
  <c r="G29" i="12" l="1"/>
  <c r="G28"/>
  <c r="G27"/>
  <c r="G26"/>
  <c r="G25"/>
  <c r="G24"/>
  <c r="G23"/>
  <c r="G22"/>
  <c r="G21"/>
  <c r="G20"/>
  <c r="G19"/>
  <c r="G18"/>
  <c r="G17"/>
  <c r="G16"/>
  <c r="G15"/>
  <c r="E14"/>
  <c r="G14" s="1"/>
  <c r="E13"/>
  <c r="G13" s="1"/>
  <c r="G12"/>
  <c r="G11"/>
  <c r="G10"/>
  <c r="G9"/>
  <c r="G8"/>
  <c r="G7"/>
  <c r="G6"/>
  <c r="G8" i="7"/>
  <c r="G10" s="1"/>
  <c r="G30" i="12" l="1"/>
  <c r="E53" i="7"/>
  <c r="E210"/>
  <c r="E218"/>
  <c r="E219"/>
  <c r="E106"/>
  <c r="E101"/>
  <c r="E88"/>
  <c r="E89" s="1"/>
  <c r="E93"/>
  <c r="E66"/>
  <c r="E80"/>
  <c r="E68"/>
  <c r="E24"/>
  <c r="E25"/>
  <c r="G42"/>
  <c r="G43" s="1"/>
  <c r="G151"/>
  <c r="G199"/>
  <c r="G63"/>
  <c r="E26" l="1"/>
  <c r="E102"/>
  <c r="E97"/>
  <c r="G135"/>
  <c r="G223"/>
  <c r="G161"/>
  <c r="E99"/>
  <c r="E103"/>
  <c r="G213"/>
  <c r="G55"/>
  <c r="G27"/>
  <c r="G85"/>
  <c r="G50"/>
  <c r="G94"/>
  <c r="G40"/>
  <c r="G72"/>
  <c r="G21"/>
  <c r="E98" l="1"/>
  <c r="G107" s="1"/>
  <c r="G225" l="1"/>
  <c r="G237" s="1"/>
  <c r="G2" s="1"/>
  <c r="G227" l="1"/>
  <c r="G239" s="1"/>
  <c r="G4" s="1"/>
  <c r="G238" l="1"/>
  <c r="G3" s="1"/>
</calcChain>
</file>

<file path=xl/sharedStrings.xml><?xml version="1.0" encoding="utf-8"?>
<sst xmlns="http://schemas.openxmlformats.org/spreadsheetml/2006/main" count="933" uniqueCount="661">
  <si>
    <t>ITEM</t>
  </si>
  <si>
    <t>DESCRIÇÃO</t>
  </si>
  <si>
    <t>QTDE</t>
  </si>
  <si>
    <t>TOTAL</t>
  </si>
  <si>
    <t>SERVIÇOS PRELIMINARES</t>
  </si>
  <si>
    <t>m²</t>
  </si>
  <si>
    <t>kg</t>
  </si>
  <si>
    <t>m</t>
  </si>
  <si>
    <t>m³</t>
  </si>
  <si>
    <t>ESTACA A TRADO (BROCA) DIAMETRO 30CM EM CONCRETO ARMADO MOLDADA IN-LOC</t>
  </si>
  <si>
    <t>VIDRO LISO COMUM TRANSPARENTE, ESPESSURA 4MM</t>
  </si>
  <si>
    <t>COBERTURA EM TELHA METÁLICA GALVANIZADA TRAPEZOIDAL, DUPLA COM TRATAMENTO TERMO-ACÚSTICO</t>
  </si>
  <si>
    <t>SUBTOTAL</t>
  </si>
  <si>
    <t>CALHA EM CHAPA DE AÇO GALVANIZADO N.24, DESENVOLVIMENTO 50CM</t>
  </si>
  <si>
    <t>JANELA ALUMINIO DE CORRER, 2 FOLHAS PARA VIDRO, COM BANDEIRA, LINHA 25</t>
  </si>
  <si>
    <t>IMPERMEABILIZAÇÃO COM TINTA BETUMINOSA EM FUNDAÇOES, BALDRAMES, EM DUAS DEMAOS</t>
  </si>
  <si>
    <t>BANCADA EM ARDÓSIA E = 3 CM, APOIADA EM ALVENARIA</t>
  </si>
  <si>
    <t>MOB-002</t>
  </si>
  <si>
    <t>und</t>
  </si>
  <si>
    <t>ADM-001</t>
  </si>
  <si>
    <t>CANTEIRO DE OBRAS</t>
  </si>
  <si>
    <t>PLACA DE OBRA EM CHAPA DE ACO GALVANIZADO</t>
  </si>
  <si>
    <t xml:space="preserve">BARRACAO DE OBRA PARA ALOJAMENTO/ESCRITORIO, PISO EM PINHO 3A, PAREDES EM COMPENSADO 10MM, COBERTURA EM TELHA AMIANTO 6MM, INCLUSO INSTALACO ES ELETRICAS E ESQUADRIAS </t>
  </si>
  <si>
    <t>BARRACAO DE OBRA EM CHAPA DE MADEIRA COMPENSADA COM BANHEIRO, COBERTURA EM FIBROCIMENTO 4 MM, INCLUSO INSTALACOES HIDRO-SANITARIAS E ELETRICAS</t>
  </si>
  <si>
    <t xml:space="preserve">BARRACAO PARA DEPOSITO EM TABUAS DE MADEIRA, COBERTURA EM FIBROCIMENTO 4 MM, INCLUSO PISO ARGAMASSA TRAÇO 1:6 (CIMENTO E AREIA) </t>
  </si>
  <si>
    <t>INSTAL/LIGACAO PROVISORIA ELETRICA BAIXA TENSAO P/CANT OBRA OBRA,M3-CHAVE 100A CARGA 3KWH,20CV EXCL FORN MEDIDOR</t>
  </si>
  <si>
    <t>INSTAL/LIGACAO PROVISORIA DE AGUA EXCL FORN MEDIDOR</t>
  </si>
  <si>
    <t>LIGAÇÃO DE ESGOTO EM TUBO PVC ESGOTO SÉRIE-R DN 150MM, DA CAIXA ATÉ A REDE, INCLUINDO ESCAVAÇÃO E REATERRO ATÉ 1,00M, COMPOSTO POR 13,65M TUBO PVC SÉRIE-R ESGOTO DN 150MM - FORNECIMENTO E INSTALAÇÃO DE</t>
  </si>
  <si>
    <t>LOCACAO CONVENCIONAL DE OBRA, ATRAVÉS DE GABARITO DE TABUAS CORRIDAS PONTALETADAS, SEM REAPROVEITAMENTO</t>
  </si>
  <si>
    <t>MOVIMENTO DE TERRA</t>
  </si>
  <si>
    <t>LIMPEZA DE TERRENO - RASPAGEM MECANIZADA (MOTONIVELADORA) DE CAMADA VEGETAL</t>
  </si>
  <si>
    <t>CARGA, TRANSPORTE E DESCARGA MECANICA ATE 10,00 KM</t>
  </si>
  <si>
    <t>FUNDAÇÃO</t>
  </si>
  <si>
    <t>ESCAVACAO MANUAL DE VALAS EM TERRA COMPACTA, PROF. 2 M &lt; H &lt;= 3 M</t>
  </si>
  <si>
    <t>REGULARIZACAO E COMPACTACAO MANUAL DE TERRENO COM SOQUETE</t>
  </si>
  <si>
    <t>REATERRO MANUAL DE VALAS</t>
  </si>
  <si>
    <t>EXECUÇÃO DE LASTRO EM CONCRETO (1:2,5:6), PREPARO MANUAL</t>
  </si>
  <si>
    <t>CONCRETO ESTRUTURAL FCK=25MPA, VIRADO EM BETONEIRA, NA OBRA, SEM LANÇAMENTO</t>
  </si>
  <si>
    <t>TRANSPORTE HORIZONTAL DE MATERIAIS DIVERSOS A 40M</t>
  </si>
  <si>
    <t>LANÇAMENTO E ADENSAMENTO DE CONCRETO EM FUNDAÇÕES.</t>
  </si>
  <si>
    <t>FORMA PINHO 3A P/CONCRETO EM FUNDAÇÃO REAPROV 3 VEZES - CORTE/MONTAGEM /ESCORAMENTO/DESFORMA, NÃO INCLUÍDO DEMOLDANTE</t>
  </si>
  <si>
    <t>ARMACAO ACO CA-50, DIAM. 6,3 (1/4) À 12,5MM(1/2) -FORNECIMENTO/ CORTE(PERDA DE 10%) / DOBRA / COLOCAÇÃO.</t>
  </si>
  <si>
    <t>ESTRUTURAL</t>
  </si>
  <si>
    <t>FORMA MADEIRA COMP RESINADA 12MM P/ESTRUTURA REAPROV 3 VEZES - CORTE/MONTAGEM/ESCORAMENTO/DESFORMA</t>
  </si>
  <si>
    <t>LANCAMENTO MANUAL DE CONCRETO EM ESTRUTURAS, INCL. VIBRACAO</t>
  </si>
  <si>
    <t>ALVENARIAS</t>
  </si>
  <si>
    <t>ALVENARIA EM TIJOLO CERAMICO FURADO 10X20X20CM, 1 VEZ, ASSENTADO EM ARGAMASSA TRACO 1:5 (CIMENTO E AREIA), E=1CM</t>
  </si>
  <si>
    <t>VERGAS DE CONCRETO ARMADO PARA ALVENARIA COM APROVEITAMENTO DA MADEIRA</t>
  </si>
  <si>
    <t>COBERTURA</t>
  </si>
  <si>
    <t>ESTRUTURA METALICA EM TESOURAS, VAO 15M</t>
  </si>
  <si>
    <t xml:space="preserve"> m²</t>
  </si>
  <si>
    <t>RUFOS EM CHAPA DE ACO GALVANIZADO N.24, DESENVOLVIMENTO 50CM, DESENVOLVIMENTO 50CM</t>
  </si>
  <si>
    <t>CONDUTOR DE AP DO TELHADO EM TUBO PVC ESGOTO,INCLUSIVE CONEXÕES E SUPORTES, 100 MM</t>
  </si>
  <si>
    <t>PISO</t>
  </si>
  <si>
    <t>LASTRO DE BRITA 25MM, ESPESSURA 3CM, INCLUSO COMPACTACAO MANUAL</t>
  </si>
  <si>
    <t>CONCRETO NÃO ESTRUTURAL, PREPARO C/ BETONEIRA CONSUMO CIMENTO=210KG/M3 PARA LASTROS, CONTRAPISOS, CALÇADAS, ETC...</t>
  </si>
  <si>
    <t>CONTRAPISO EM ARGAMASSA TRACO 1:4 (CIMENTO E AREIA), INTERNO SOBRE LAJE, ADERIDO, ESPESSURA 2,5CM, PREPARO MECANICO</t>
  </si>
  <si>
    <t>PISO EM CERAMICA ESMALTADA 1A PEI-V, PADRAO MEDIO, ASSENTADA COM ARGAMASSA COLANTE</t>
  </si>
  <si>
    <t>RODAPE EM CERAMICA ESMALTADA LINHA POPULAR PEI-4, ASSENTADA COM ARGAMASSA FABRICADA NO LOCAL, COM REJUNTAMENTO EM CIMENTO BRANCO</t>
  </si>
  <si>
    <t>ESQUADRIAS</t>
  </si>
  <si>
    <t>ESQUADRIAS DE MADEIRA</t>
  </si>
  <si>
    <t>PORTA DE MADEIRA COMPENSADA LISA PARA PINTURA, 0,80X2,10M, INCLUSO ADUELA 2A, ALIZAR 2A E DOBRADICA</t>
  </si>
  <si>
    <t>ACABAMENTO</t>
  </si>
  <si>
    <t>ESQUADRIAS METALICAS</t>
  </si>
  <si>
    <t>VIDROS</t>
  </si>
  <si>
    <t>REVESTIMENTOS</t>
  </si>
  <si>
    <t>CHAPISCO EM PAREDES TRACO 1:4 (CIMENTO E AREIA), ESPESSURA 0,5CM, PREPARO MECANICO</t>
  </si>
  <si>
    <t>REVESTIMENTO TETO</t>
  </si>
  <si>
    <t>CHAPISCO EM TETO TRACO 1:4 (CIMENTO E AREIA), ESPESSURA 0,5CM, PREPARO MECANICO</t>
  </si>
  <si>
    <t>EMBOCO PAULISTA (MASSA UNICA) EM TETOS TRACO 1:2:4 (CIMENTO, CAL E AREIA), ESPESSURA 2,0CM, PREPARO MECANICO</t>
  </si>
  <si>
    <t>PINTURA</t>
  </si>
  <si>
    <t>FUNDO SELADOR PVA AMBIENTES INTERNOS, UMA DEMAO</t>
  </si>
  <si>
    <t>EMASSAMENTO COM MASSA LATEX PVA PARA AMBIENTES INTERNOS, DUAS DEMAOS</t>
  </si>
  <si>
    <t>PINTURA TETO</t>
  </si>
  <si>
    <t>EMASSAMENTO COM MASSA LATEX ACRILICO PARA AMBIENTES INTERNOS, DUAS DEMAOS</t>
  </si>
  <si>
    <t>FUNDO SELADOR ACRILICO AMBIENTES INTERNOS/EXTERNOS, UMA DEMAO</t>
  </si>
  <si>
    <t>PINTURA LATEX ACRILICA AMBIENTES INTERNOS/EXTERNOS, TRES DEMAOS</t>
  </si>
  <si>
    <t>PINTURA  DE ESQUADRIAS</t>
  </si>
  <si>
    <t>EMASSAMENTO MASSA BASE A OLEO EM MADEIRA, DUAS DEMAOS</t>
  </si>
  <si>
    <t>PINTURA ESMALTE FOSCO PARA MADEIRA, DUAS DEMAOS, INCLUSO APARELHAMENTO COM FUNDO NIVELADOR BRANCO FOSCO</t>
  </si>
  <si>
    <t>INSTALAÇÕES ELETRICA</t>
  </si>
  <si>
    <t>ELETROCALHA PERFURADA GALVANIZADA ELETROLÍTICA CHAPA 14 - 100 X 50 MM COM TAMPA, INCLUSIVE CONEXÃO</t>
  </si>
  <si>
    <t>CABO DE COBRE ISOLADO PVC RESISTENTE A CHAMA 450/750 V 2,5 MM2 FORNECIMENTO E INSTALACAO</t>
  </si>
  <si>
    <t>CABO DE COBRE ISOLADO PVC RESISTENTE A CHAMA 450/750 V 4 MM2 FORNECIMENTO E INSTALACAO</t>
  </si>
  <si>
    <t>PONTO TOMADA BIPOLAR 10A/250V COM ELETRODUTO FERRO GALVANIZADO 3/4" E CAIXA 4"X2"</t>
  </si>
  <si>
    <t xml:space="preserve">PONTO INTERRUPTOR SOBREPOR APARENTE 1 SECAO C/12,00M FIO 2,5MM2 </t>
  </si>
  <si>
    <t>DISJUNTOR TERMOMAGNETICO MONOPOLAR PADRAO NEMA (AMERICANO) 10 A 30A 240V, FORNECIMENTO E INSTALACAO</t>
  </si>
  <si>
    <t>HASTE COPPERWELD 5/8 X 3,0M COM CONECTOR</t>
  </si>
  <si>
    <t>INSTALAÇÕES HIDROSANITÁRIAS</t>
  </si>
  <si>
    <t>INSTALAÇÃO DE AGUAFRIA</t>
  </si>
  <si>
    <t>ADAPTADOR PVC SOLDAVEL LONGO COM FLANGES LIVRES PARA CAIXA D'AGUA 60MM X1.1/2" - FORNECIMENTO E INSTALACAO</t>
  </si>
  <si>
    <t>ADAPTADOR SOLDÁVEL DE PVC MARROM COM FLANGES E ANEL PARA CAIXA DÁGUA Ø 25 MM X 3/4"</t>
  </si>
  <si>
    <t>REGISTRO DE GAVETA COM CANOPLA D = 20 MM (3/4")</t>
  </si>
  <si>
    <t>REGISTRO DE GAVETA COM CANOPLA D = 40 MM (1 1/2")</t>
  </si>
  <si>
    <t xml:space="preserve">REGISTRO DE GAVETA BRUTO D = 25 MM (1") </t>
  </si>
  <si>
    <t xml:space="preserve">REGISTRO PRESSÃO COM CANOPLA CROMADO D = 20 MM (3/4") </t>
  </si>
  <si>
    <t>TUBO PVC RÍGIDO SOLDÁVEL, ÁGUA INCLUSIVE CONEXÕES E SUPORTES, 32 MM</t>
  </si>
  <si>
    <t>TUBO PVC RÍGIDO SOLDÁVEL, ÁGUA INCLUSIVE CONEXÕES E SUPORTES, 50 MM</t>
  </si>
  <si>
    <t>TUBO PVC RÍGIDO SOLDÁVEL, ÁGUA INCLUSIVE CONEXÕES E SUPORTES, 60 MM</t>
  </si>
  <si>
    <t>TUBO PARA VÁLVULA DE DESCARGA Nº. 18 COM ADAPTADOR D= 1 1/2"</t>
  </si>
  <si>
    <t>VALVULA DESCARGA 1.1/2" COM REGISTRO, ACABAMENTO EM METAL CROMADO - FORNECIMENTO E INSTALACAO</t>
  </si>
  <si>
    <t>INSTALAÇÃO DE ESGOTO</t>
  </si>
  <si>
    <t xml:space="preserve">CURVA PVC CURTA 90º ESGOTO 40MM - FORNECIMENTO E INSTALACAO </t>
  </si>
  <si>
    <t xml:space="preserve">CURVA PVC CURTA 90º ESGOTO 50MM - FORNECIMENTO E INSTALACAO </t>
  </si>
  <si>
    <t xml:space="preserve">CURVA PVC LONGA 90º ESGOTO 100MM - FORNECIMENTO E INSTALACAO </t>
  </si>
  <si>
    <t>JOELHO PVC 45º ESGOTO 100MM - FORNECIMENTO E INSTALACAO</t>
  </si>
  <si>
    <t>JUNCAO PVC ESGOTO 100X100MM - FORNECIMENTO E INSTALACAO</t>
  </si>
  <si>
    <t>JUNCAO PVC ESGOTO 75X75MM - FORNECIMENTO E INSTALACAO</t>
  </si>
  <si>
    <t>LUVA PVC ESGOTO 50MM - FORNECIMENTO E INSTALACAO</t>
  </si>
  <si>
    <t>LUVA PVC ESGOTO 75MM - FORNECIMENTO E INSTALACAO</t>
  </si>
  <si>
    <t>LUVA PVC ESGOTO 100MM - FORNECIMENTO E INSTALACAO</t>
  </si>
  <si>
    <t xml:space="preserve">CAIXA DE INSPEÇÃO 80X80X80CM EM ALVENARIA - EXECUÇÃO </t>
  </si>
  <si>
    <t>VASO SANITARIO COM CAIXA DE DESCARGA ACOPLADA - LOUCA BRANCA</t>
  </si>
  <si>
    <t>LAVATORIO EM LOUCA BRANCA, SEM COLUNA PADRAO POPULAR, COM TORNEIRA CROMADA POPULAR , SIFAO,VALVULA E ENGATE PLASTICO</t>
  </si>
  <si>
    <t>DUCHA HIGIÊNICA COM REGISTRO PARA CONTROLE DE FLUXO DE ÁGUA 1/2"</t>
  </si>
  <si>
    <t>PAPELEIRA DE LOUÇA BRANCA</t>
  </si>
  <si>
    <t>ESPELHO CRISTAL ESPESSURA 4MM, COM MOLDURA EM ALUMINIO E COMPENSADO 6M M PLASTIFICADO COLADO</t>
  </si>
  <si>
    <t>BARRA DE APOIO EM AÇO INOX PARA P.N.E. L = 80 CM (LAVATÓRIO)</t>
  </si>
  <si>
    <t>BARRA DE APOIO EM AÇO INOX PARA P.N.E. L =90 CM (VASO)</t>
  </si>
  <si>
    <t>BARRA PARA APOIO P.N.E. L = 40 CM (PORTA</t>
  </si>
  <si>
    <t>PEITORIL EM ARDOSIA, LARGURA 15CM</t>
  </si>
  <si>
    <t>LIMPEZA DA OBRA</t>
  </si>
  <si>
    <t>EXECUÇÃO DE CALÇADA EM CONCRETO 1:3:5 (FCK=12 MPA) PREPARO MECÂNICO, E= 7CM</t>
  </si>
  <si>
    <t>LIMPEZA AZULEJO</t>
  </si>
  <si>
    <t>LIMPEZA VIDRO COMUM</t>
  </si>
  <si>
    <t>LIMPEZA PISO CERAMICO</t>
  </si>
  <si>
    <t>LIMPEZA LOUCAS E METAIS</t>
  </si>
  <si>
    <t>ALVENARIA EM TIJOLO CERAMICO FURADO 10X20X20CM, 1/2 VEZ, ASSENTADO EM ARGAMASSA TRACO 1:5 (CIMENTO E AREIA), E=1CM</t>
  </si>
  <si>
    <t>IMPERMEABILIZAÇÃO</t>
  </si>
  <si>
    <t>PORTA DE MADEIRA COMPENSADA LISA PARA PINTURA, 1,20X2,10M, INCLUSO ADUELA 2A, ALIZAR 2A E DOBRADICA</t>
  </si>
  <si>
    <t>FECHADURA DE EMBUTIR COMPLETA, PARA PORTAS INTERNAS, PADRAO DE ACABAMENTO POPULAR</t>
  </si>
  <si>
    <t>REVESTIMENTO  INTERNO/EXTERNA</t>
  </si>
  <si>
    <t>PINTURA  INTERNA/EXTERNA</t>
  </si>
  <si>
    <t>PERFILADO PERFURADO EM CHAPA DE AÇO COM TAMPA, DIMENSÕES 38 X 38 MM</t>
  </si>
  <si>
    <t>CANALETA EM PVC PARA INSTALAÇÃO ELÉTRICA APARENTE INCLUSIVE CONEXÕES, DIMENSÕES 50 X 20 MM</t>
  </si>
  <si>
    <t>SUPORTE EM CHAPA DE AÇO PARA PERFILADO</t>
  </si>
  <si>
    <t>VERGALHÃO DE AÇO COM ROSCA TOTAL PARA PERFILADO</t>
  </si>
  <si>
    <t>ELETRODUTO DE ACO GALVANIZADO ELETROLÍTICO TIPO LEVE 3/4", INCLUSIVE CONEXOES - FORNECIMENTO E INSTALACAO</t>
  </si>
  <si>
    <t>LUMINARIA TIPO CALHA, DE SOBREPOR, COM REATOR DE PARTIDA RAPIDA E LAMPADA FLUORESCENTE 4X20W, COMPLETA, FORNECIMENTO E INSTALACAO</t>
  </si>
  <si>
    <t>LUMINARIA TIPO CALHA, DE SOBREPOR, COM REATOR DE PARTIDA RAPIDA E LAMPADA FLUORESCENTE 2X20W, COMPLETA, FORNECIMENTO E INSTALACAO</t>
  </si>
  <si>
    <t>QUADRO DE DISTRIBUIÇÃO PARA 50 MÓDULOS COM BARRAMENTO 100 A</t>
  </si>
  <si>
    <t>INSTALAÇÕES SPDA</t>
  </si>
  <si>
    <t>CABO DE COBRE NU 50 MM2</t>
  </si>
  <si>
    <t>SPDA-ABR-005</t>
  </si>
  <si>
    <t>SOLDA EXOTÉRMICA CARTUCHO N° 90</t>
  </si>
  <si>
    <t>BARRA CHATA DE ALUMÍNIO 3/4" X 1/4" X 3M</t>
  </si>
  <si>
    <t>CAIXA PRÉ MOLDADA PARA ATERRAMENTO COM TAMPA DE CONCRETO 25 x 25 x 50 CM</t>
  </si>
  <si>
    <t>ELETRODUTO DE ACO GALVANIZADO ELETROLÍTICO TIPO LEVE 1", INCLUSIVE CONEXOES - FORNECIMENTO E INSTALACAO</t>
  </si>
  <si>
    <t>CONECTOR MINI-GAR</t>
  </si>
  <si>
    <t>TERMINAL AÉREO H = 25 CM, D = 3/8"</t>
  </si>
  <si>
    <t>ABRAÇADEIRA TIPO D, CUNHA</t>
  </si>
  <si>
    <t>CONDULETE 1" EM LIGA DE ALUMÍNIO FUNDIDO TIPO "B" - FORNECIMENTO E INSTALACAO</t>
  </si>
  <si>
    <t xml:space="preserve">CODIGO </t>
  </si>
  <si>
    <t>UN</t>
  </si>
  <si>
    <t>P. TOTAL</t>
  </si>
  <si>
    <t xml:space="preserve">PREÇO </t>
  </si>
  <si>
    <t>UNITÁRIO</t>
  </si>
  <si>
    <t>TUBO PVC PARA ESGOTO PREDIAL DN 100MM,INCLUSIVE CONEXOES - FORNECIMENTO E INSTALACAO</t>
  </si>
  <si>
    <t>TUBO PVC PARA ESGOTO PREDIAL DN 75MM,INCLUSIVE CONEXOES - FORNECIMENTO E INSTALACAO</t>
  </si>
  <si>
    <t>TUBO PVC PARA ESGOTO PREDIAL DN 50MM,INCLUSIVE CONEXOES - FORNECIMENTO E INSTALACAO</t>
  </si>
  <si>
    <t>TUBO PVC JS PARA ESGOTO PREDIAL DN 40MM,INCLUSIVE CONEXOES - FORNECIMENTO E INSTALACAO</t>
  </si>
  <si>
    <t>CURVA PVC CURTA 90º ESGOTO 75MM - FORNECIMENTO E INSTALACAO</t>
  </si>
  <si>
    <t>JOELHO PVC 45º ESGOTO 40MM - FORNECIMENTO E INSTALACAO</t>
  </si>
  <si>
    <t>JOELHO PVC 45º ESGOTO 75MM - FORNECIMENTO E INSTALACAO</t>
  </si>
  <si>
    <t>JOELHO PVC 90º ESGOTO 40MM - FORNECIMENTO E INSTALACAO</t>
  </si>
  <si>
    <t>CAIXA DE AREIA 60X60X60CM EM ALVENARIA - EXECUÇÃO</t>
  </si>
  <si>
    <t>ADAPTADOR PVC SOLDAVEL LONGO COM FLANGES LIVRES PARA CAIXA D'AGUA 50MM X1.1/2" - FORNECIMENTO E INSTALACAO</t>
  </si>
  <si>
    <t>AZULEJO 1A 20X15CM FIXADO ARGAMASSA COLANTE, REJUNTAMENTO COM CIMENTO BRANCO</t>
  </si>
  <si>
    <t>CABO DE COBRE ISOLADO PVC RESISTENTE A CHAMA 450/750 V 35 MM2 FORNECIMENTO E INSTALACAO</t>
  </si>
  <si>
    <t>DISJUNTOR TERMOMAGNETICO BIPOLAR  PADRAO NEMA (AMERICANO) 10 A50A 240V, FORNECIMENTO E INSTALACAO</t>
  </si>
  <si>
    <t>DISJUNTOR TERMOMAGNETICO TRIPOLAR PADRAO NEMA (AMERICANO) 10 A 50A 240V, FORNECIMENTO E INSTALACAO</t>
  </si>
  <si>
    <t>DISJUNTOR TERMOMAGNETICO TRIPOLAR PADRAO NEMA (AMERICANO) 125 A 150A 240V, FORNECIMENTO E INSTALACAO</t>
  </si>
  <si>
    <t>LOUCAS / ACESSORIOS E OUTROS</t>
  </si>
  <si>
    <t>PERFURAÇÃO DE ESTACA BROCA A TRADO MANUAL D = 300 MM</t>
  </si>
  <si>
    <t>MOBILIZAÇÃO E DESMOBILIZAÇÃO DE OBRA - PARA OBRAS EXECUTADAS EM CENTROS URBANOS OU  PRÓXIMOS DE CENTROS URBANOS   - CONF. DESMOSTRATIVO EM ANEXO</t>
  </si>
  <si>
    <t xml:space="preserve">ADMINISTRAÇÃO LOCAL - CONF. DESMOSTRATIVO </t>
  </si>
  <si>
    <t>GRAMA BATATAIS EM PLACAS</t>
  </si>
  <si>
    <t>ESCAVACAO E CARGA MATERIAL 1A CATEGORIA, UTILIZANDO TRATOR DE ESTEIRAS DE 110 A 160HP COM LAMINA, PESO OPERACIONAL * 13T E PA CARREGADEIRA COM 170 HP.</t>
  </si>
  <si>
    <t>TAPUME DE CHAPA DE MADEIRA COMPENSADA (6MM) - PINTURA A CAL- APROVEITAMENTO 2 X</t>
  </si>
  <si>
    <t>CARGA MANUAL DE ENTULHO EM CAMINHAO BASCULANTE 6 M3, INCLUSIVE TRANSPORTE DE MATERIAL-BOTA-FORA, DMT 10 KM</t>
  </si>
  <si>
    <t>ATERRO COMPACTADO COM PLACA VIBRATÓRIA</t>
  </si>
  <si>
    <t>INSTALAÇÃO DE CAMBATE E PREVENÇÃO DE INCENDIO</t>
  </si>
  <si>
    <t xml:space="preserve">ABRIGO PARA HIDRANTE, 75X45X17CM, COM REGISTRO GLOBO ANGULAR 45º 2.1/2 ", ADAPTADOR STORZ 2.1/2", MANGUEIRA DE INCÊNDIO 15M, REDUÇÃO  2.1/2X1.1/2" E ESGUICHO EM LATÃO 1.1/2" - FORNECIMENTO E INSTALAÇÃO </t>
  </si>
  <si>
    <t>EXTINTOR DE INCÊNDIO TIPO PÓ QUÍMICO 2-A:20-B:C, CAPACIDADE 6 KG</t>
  </si>
  <si>
    <t>BASE DECORATIVA PARA EXTINTORES</t>
  </si>
  <si>
    <t>CHAVE PARA CONEXÕES DE ENGATE RÁPIDO, (STORZ), 63 x 38MM</t>
  </si>
  <si>
    <t>PLACA FOTOLUMINESCENTE "S1" OU "S2"- 380 X 190 MM</t>
  </si>
  <si>
    <t>MANGUEIRA DE FIBRA SINTÉTICA E BORRACHA D = 38 MM, 15 M</t>
  </si>
  <si>
    <t xml:space="preserve">LUMINÁRIA DE EMERGÊNCIA AUTÔNOMA IE-16 COM LÂMPADA DE 8 W </t>
  </si>
  <si>
    <t>TUBO DE AÇO GALVANIZADO, SEM CONEXÕES COM COSTURA Ø65MM (2.1/2") - FORNECIMENTO E INSTALAÇÃO</t>
  </si>
  <si>
    <t>TAMPÃO DE FERRO FUNDIDO PARA POÇO DE VISITA 1:3</t>
  </si>
  <si>
    <t>CENTRAL DE ALARME DE INCÊNDIO ENDEREÇÁVEL, COM NO MÍNIMO 2 LAÇOS PARA 20 PONTOS DE ACIONAMENTO CADA LAÇO E 1 LAÇO DE SAÍDA, ALIMENTAÇÃO EXTERNA 22OV , EM CONFORMIDADE COM A NBR 9441</t>
  </si>
  <si>
    <t>ACIONADOR DE ALARME TIPO QUEBRA VIDRO , GRAU DE PROTEÇÃO IP55, COM SIRENE</t>
  </si>
  <si>
    <t>Und</t>
  </si>
  <si>
    <t>ADM-ENC-005</t>
  </si>
  <si>
    <t>ENCARREGADO DE OBRA</t>
  </si>
  <si>
    <t>Mês</t>
  </si>
  <si>
    <t>ADM-APO-005</t>
  </si>
  <si>
    <t>APONTADOR</t>
  </si>
  <si>
    <t>ADM-ENG-010</t>
  </si>
  <si>
    <t>ENGENHEIRO DE OBRAS PLENO - ENG CIVIL</t>
  </si>
  <si>
    <t>ADM-ENG-011</t>
  </si>
  <si>
    <t>ENGENHEIRO DE OBRAS PLENO ENG ELETRICISTA</t>
  </si>
  <si>
    <t>ADM-TEC-010</t>
  </si>
  <si>
    <t>TÉCNICO DE SEGURANÇA DO TRABALHO</t>
  </si>
  <si>
    <t>MST-PCM-005</t>
  </si>
  <si>
    <t>PCMAT</t>
  </si>
  <si>
    <t>MST-PCM-006</t>
  </si>
  <si>
    <t>PCMSO</t>
  </si>
  <si>
    <t>DES-CES-005</t>
  </si>
  <si>
    <t>CESTA BÁSICA</t>
  </si>
  <si>
    <t>DES-TRA-005</t>
  </si>
  <si>
    <t>TRANSPORTE PESSOAL - VALE TRANSPORTE</t>
  </si>
  <si>
    <t>CON-AGU-015</t>
  </si>
  <si>
    <t>CONSUMO DE ÁGUA - OBRAS COM VALOR ACIMA DE 3.000.000,01</t>
  </si>
  <si>
    <t>CON-ELE-015</t>
  </si>
  <si>
    <t>CONSUMO DE ENERGIA - OBRAS COM VALOR ACIMA DE 3.000.000,01</t>
  </si>
  <si>
    <t>CON-ESC-015</t>
  </si>
  <si>
    <t>MATERIAL DE ESCRITORIO - OBRAS COM VALOR ACIMA D E 3.000.000,01</t>
  </si>
  <si>
    <t>CON-LIM-015</t>
  </si>
  <si>
    <t>MATERIAL DELIMPEZA - OBRAS COM VALOR ACIMA DE 3.000.000,01</t>
  </si>
  <si>
    <t>MST-AQU-005</t>
  </si>
  <si>
    <t>AQUECEDOR DE MARMITA</t>
  </si>
  <si>
    <t>MST-EXA-005</t>
  </si>
  <si>
    <t>EXAME ADMISSIONAL/DEMISSIONAL</t>
  </si>
  <si>
    <t>EPI-BOT-005</t>
  </si>
  <si>
    <t>BOTINA SOLADO INJETADO DE AMARRAR PVC - PAR</t>
  </si>
  <si>
    <t>EPI-CAP-025</t>
  </si>
  <si>
    <t>CAPACETE UNIVERSO</t>
  </si>
  <si>
    <t>EPI-CAP-040</t>
  </si>
  <si>
    <t>CARNEIRA MÓVEL</t>
  </si>
  <si>
    <t>EPI-CIN-005</t>
  </si>
  <si>
    <t>CINTO DE SEGURANÇA TIPO PÁRA-QUEDISTA</t>
  </si>
  <si>
    <t>EPI-LUV-015</t>
  </si>
  <si>
    <t>LUVA DE RASPA CANO CURTO - PAR</t>
  </si>
  <si>
    <t>EPI-UNI-005</t>
  </si>
  <si>
    <t>UNIFORME</t>
  </si>
  <si>
    <t>FER-CAR-015</t>
  </si>
  <si>
    <t>CARRINHOS CAPACIDADE DE 80 L COM RODA DE PNEU REFORÇADO</t>
  </si>
  <si>
    <t>FER-DIS-005</t>
  </si>
  <si>
    <t>DISCO PARA MAKITA</t>
  </si>
  <si>
    <t>FER-DIS-015</t>
  </si>
  <si>
    <t>DISCO PARA SERRA CIRCULAR</t>
  </si>
  <si>
    <t>1 MÊS</t>
  </si>
  <si>
    <t>2 MÊS</t>
  </si>
  <si>
    <t xml:space="preserve">3 MÊS </t>
  </si>
  <si>
    <t>4 MÊS</t>
  </si>
  <si>
    <t>5 MÊS</t>
  </si>
  <si>
    <t>6 MÊS</t>
  </si>
  <si>
    <t>7 MÊS</t>
  </si>
  <si>
    <t>8 MÊS</t>
  </si>
  <si>
    <t>9 MÊS</t>
  </si>
  <si>
    <t>10 MÊS</t>
  </si>
  <si>
    <t>11 MÊS</t>
  </si>
  <si>
    <t>12 MÊS</t>
  </si>
  <si>
    <t>%</t>
  </si>
  <si>
    <t>VALOR</t>
  </si>
  <si>
    <t>(R$) SIMPLES</t>
  </si>
  <si>
    <t>(%) SIMPLES</t>
  </si>
  <si>
    <t>(R$) ACUMULADO</t>
  </si>
  <si>
    <t>(%) ACUMULADO</t>
  </si>
  <si>
    <t>FORRO PVC EM PLACAS COM LARGURA DE 10CM, ESPESSURA 8MM, COMP DE 6,0M,LISO, (INCLUSIVE COLOCACAO, EXCLUSIVE ESTRUTURA DE SUPORTE)</t>
  </si>
  <si>
    <t>m2</t>
  </si>
  <si>
    <t>FAIXA ANTIDERRAPANTE NOS DEGRAUS DE ESCADA</t>
  </si>
  <si>
    <t>PLACA DE BORRACHA 500 X 500 X 3,5 MM PASTILHADO PARA COLA PRETO</t>
  </si>
  <si>
    <t>PORTA DE MADEIRA COMPENSADA LISA PARA PINTURA, 0,60X2,10M, INCLUSO ADUELA 2A, ALIZAR 2A E DOBRADICA</t>
  </si>
  <si>
    <t>PORTA DE MADEIRA COMPENSADA LISA PARA PINTURA, 1,60X2,10M, INCLUSO ADUELA 2A, ALIZAR 2A E DOBRADICA</t>
  </si>
  <si>
    <t>GUARDA-CORPO COM CORRIMAO EM FERRO BARRA CHATA 3/16"</t>
  </si>
  <si>
    <t>PISO CIMENTADO RUSTICO TRACO 1:3 (CIMENTO E AREIA), ESPESSURA 2,0CM, INCLUSO FRISO ANTI-DERRAPANTE, PREPARO MANUAL</t>
  </si>
  <si>
    <t>DIVISÓRIA EM ARDÓSIA E = 3 CM, INCLUSIVE PERFIS EM CHAPA 18</t>
  </si>
  <si>
    <t>CONDULETE 3/4" EM LIGA DE ALUMÍNIO FUNDIDO TIPO "X" - FORNECIMENTO E INSTALACAO</t>
  </si>
  <si>
    <t>CABO DE COBRE NU 35 MM2</t>
  </si>
  <si>
    <t>CABO DE COBRE ISOLAMENTO ANTI-CHAMA, SEÇÃO 50 MM2 0,6/1KV (1 CONDUTOR) TP - FLEXÍVEL</t>
  </si>
  <si>
    <t>POSTE DE AÇO GALVANIZADO A FOGO H = 3,00 M, FIXAÇÃO POR BASE COM CHUMBADOR - COM DIFUSOR EM VIDRO V-01 PARA LAMPADA MISTA DE 160 W</t>
  </si>
  <si>
    <t>LUMINÁRIA REFLETORA PARA ILUMINAÇÃO PÚBLICA COM LÂMPADA VAPOR DE MERCÚRIO, 6 REFLETORES DE 400W EM POSTE DE CONCRETO COM 9 M DE ALTURA (COMPLETA</t>
  </si>
  <si>
    <t>ADAPTADOR PVC SOLDAVEL LONGO COM FLANGES LIVRES PARA CAIXA D'AGUA 32MM X1.1/2" - FORNECIMENTO E INSTALACAO</t>
  </si>
  <si>
    <t>RESERV. DE FIBROC. CAP=1000L C/ACESSORIOS</t>
  </si>
  <si>
    <t>01.01</t>
  </si>
  <si>
    <t>01.00</t>
  </si>
  <si>
    <t>01.02</t>
  </si>
  <si>
    <t>02.00</t>
  </si>
  <si>
    <t>02.01</t>
  </si>
  <si>
    <t>02.02</t>
  </si>
  <si>
    <t>02.03</t>
  </si>
  <si>
    <t>02.04</t>
  </si>
  <si>
    <t>02.05</t>
  </si>
  <si>
    <t>02.06</t>
  </si>
  <si>
    <t>02.07</t>
  </si>
  <si>
    <t>02.08</t>
  </si>
  <si>
    <t>02.09</t>
  </si>
  <si>
    <t>03.00</t>
  </si>
  <si>
    <t>03.01</t>
  </si>
  <si>
    <t>03.02</t>
  </si>
  <si>
    <t>03.03</t>
  </si>
  <si>
    <t>03.04</t>
  </si>
  <si>
    <t>04.00</t>
  </si>
  <si>
    <t>04.01</t>
  </si>
  <si>
    <t>04.02</t>
  </si>
  <si>
    <t>04.03</t>
  </si>
  <si>
    <t>04.04</t>
  </si>
  <si>
    <t>04.05</t>
  </si>
  <si>
    <t>04.06</t>
  </si>
  <si>
    <t>04.07</t>
  </si>
  <si>
    <t>04.08</t>
  </si>
  <si>
    <t>04.09</t>
  </si>
  <si>
    <t>04.10</t>
  </si>
  <si>
    <t>04.11</t>
  </si>
  <si>
    <t>05.00</t>
  </si>
  <si>
    <t>05.01</t>
  </si>
  <si>
    <t>06.00</t>
  </si>
  <si>
    <t>06.01</t>
  </si>
  <si>
    <t>06.02</t>
  </si>
  <si>
    <t>06.03</t>
  </si>
  <si>
    <t>06.04</t>
  </si>
  <si>
    <t>06.05</t>
  </si>
  <si>
    <t>07.00</t>
  </si>
  <si>
    <t>07.01</t>
  </si>
  <si>
    <t>07.02</t>
  </si>
  <si>
    <t>07.03</t>
  </si>
  <si>
    <t>08.00</t>
  </si>
  <si>
    <t>08.01</t>
  </si>
  <si>
    <t>08.02</t>
  </si>
  <si>
    <t>08.03</t>
  </si>
  <si>
    <t>08.04</t>
  </si>
  <si>
    <t>08.05</t>
  </si>
  <si>
    <t>08.06</t>
  </si>
  <si>
    <t>09.00</t>
  </si>
  <si>
    <t>09.01</t>
  </si>
  <si>
    <t>09.02</t>
  </si>
  <si>
    <t>09.03</t>
  </si>
  <si>
    <t>09.04</t>
  </si>
  <si>
    <t>09.05</t>
  </si>
  <si>
    <t>09.06</t>
  </si>
  <si>
    <t>09.07</t>
  </si>
  <si>
    <t>10.00</t>
  </si>
  <si>
    <t>10.01</t>
  </si>
  <si>
    <t>10.01.01</t>
  </si>
  <si>
    <t>10.01.02</t>
  </si>
  <si>
    <t>10.01.03</t>
  </si>
  <si>
    <t>10.01.04</t>
  </si>
  <si>
    <t>10.02</t>
  </si>
  <si>
    <t>10.02.01</t>
  </si>
  <si>
    <t>10.03</t>
  </si>
  <si>
    <t>10.03.01</t>
  </si>
  <si>
    <t>10.04</t>
  </si>
  <si>
    <t>10.04.01</t>
  </si>
  <si>
    <t>11.00</t>
  </si>
  <si>
    <t>11.01</t>
  </si>
  <si>
    <t>11.01.01</t>
  </si>
  <si>
    <t>11.01.02</t>
  </si>
  <si>
    <t>11.01.03</t>
  </si>
  <si>
    <t>11.02</t>
  </si>
  <si>
    <t>11.02.01</t>
  </si>
  <si>
    <t>11.02.02</t>
  </si>
  <si>
    <t>12.00</t>
  </si>
  <si>
    <t>12.01</t>
  </si>
  <si>
    <t>12.02</t>
  </si>
  <si>
    <t>12.03</t>
  </si>
  <si>
    <t>13.00</t>
  </si>
  <si>
    <t>13.01</t>
  </si>
  <si>
    <t>13.02</t>
  </si>
  <si>
    <t>13.03</t>
  </si>
  <si>
    <t>13.04</t>
  </si>
  <si>
    <t>13.05</t>
  </si>
  <si>
    <t>13.06</t>
  </si>
  <si>
    <t>13.07</t>
  </si>
  <si>
    <t>13.08</t>
  </si>
  <si>
    <t>13.09</t>
  </si>
  <si>
    <t>13.10</t>
  </si>
  <si>
    <t>13.11</t>
  </si>
  <si>
    <t>13.12</t>
  </si>
  <si>
    <t>13.13</t>
  </si>
  <si>
    <t>13.14</t>
  </si>
  <si>
    <t>14.00</t>
  </si>
  <si>
    <t>14.01</t>
  </si>
  <si>
    <t>14.02</t>
  </si>
  <si>
    <t>14.03</t>
  </si>
  <si>
    <t>14.04</t>
  </si>
  <si>
    <t>14.05</t>
  </si>
  <si>
    <t>14.06</t>
  </si>
  <si>
    <t>14.07</t>
  </si>
  <si>
    <t>14.08</t>
  </si>
  <si>
    <t>15.00</t>
  </si>
  <si>
    <t>15.01</t>
  </si>
  <si>
    <t>15.02</t>
  </si>
  <si>
    <t>16.00</t>
  </si>
  <si>
    <t>16.01</t>
  </si>
  <si>
    <t>16.02</t>
  </si>
  <si>
    <t>17.00</t>
  </si>
  <si>
    <t>17.01</t>
  </si>
  <si>
    <t>17.02</t>
  </si>
  <si>
    <t>17.03</t>
  </si>
  <si>
    <t>17.04</t>
  </si>
  <si>
    <t>17.05</t>
  </si>
  <si>
    <t>17.06</t>
  </si>
  <si>
    <t>17.07</t>
  </si>
  <si>
    <t>17.08</t>
  </si>
  <si>
    <t>SINAPI - 74209/001</t>
  </si>
  <si>
    <t>SINAPI - 3805/001</t>
  </si>
  <si>
    <t>SINAPI - 74242/001</t>
  </si>
  <si>
    <t>SINAPI - 74210/001</t>
  </si>
  <si>
    <t>SINAPI - 73960/001</t>
  </si>
  <si>
    <t>SINAPI - 73659-74218/001-74217/002</t>
  </si>
  <si>
    <t>SINAPI - 73784/002</t>
  </si>
  <si>
    <t>SINAPI - 74220/001</t>
  </si>
  <si>
    <t>SINAPI - 74077/001</t>
  </si>
  <si>
    <t>SINAPI - 72819</t>
  </si>
  <si>
    <t>SINAPI - 73447</t>
  </si>
  <si>
    <t>SINAPI - 5622</t>
  </si>
  <si>
    <t>SINAPI - 73964/006</t>
  </si>
  <si>
    <t>SINAPI - 74115/001</t>
  </si>
  <si>
    <t>SINAPI - 73972/001</t>
  </si>
  <si>
    <t>SINAPI - 74023/002</t>
  </si>
  <si>
    <t>SINAPI - 74157/001</t>
  </si>
  <si>
    <t>SINAPI - 74074/002</t>
  </si>
  <si>
    <t>SINAPI - 74254/002</t>
  </si>
  <si>
    <t>SINAPI - 74106/001</t>
  </si>
  <si>
    <t>SINAPI - 74075/002</t>
  </si>
  <si>
    <t>SINAPI - 73935/002</t>
  </si>
  <si>
    <t>SINAPI - 73935/001</t>
  </si>
  <si>
    <t>SINAPI - 73499</t>
  </si>
  <si>
    <t>SINAPI - 72111</t>
  </si>
  <si>
    <t>SINAPI - 72109</t>
  </si>
  <si>
    <t>SINAPI - 72105</t>
  </si>
  <si>
    <t>SINAPI - 41602</t>
  </si>
  <si>
    <t>SINAPI - 74249/001</t>
  </si>
  <si>
    <t>SINAPI - 6042</t>
  </si>
  <si>
    <t>SINAPI - 73919/006</t>
  </si>
  <si>
    <t>SINAPI - 73829/001</t>
  </si>
  <si>
    <t>SINAPI - 73985/001</t>
  </si>
  <si>
    <t>SINAPI - 73910/008</t>
  </si>
  <si>
    <t>SINAPI - 73910/011</t>
  </si>
  <si>
    <t>SINAPI - 73910/006</t>
  </si>
  <si>
    <t>SINAPI - 73910/001</t>
  </si>
  <si>
    <t>SINAPI - 74070/001</t>
  </si>
  <si>
    <t>SINAPI - 74067/002</t>
  </si>
  <si>
    <t>SINAPI - 72117</t>
  </si>
  <si>
    <t>SINAPI - 5974</t>
  </si>
  <si>
    <t>SINAPI - 73925/002</t>
  </si>
  <si>
    <t>SINAPI - 5975</t>
  </si>
  <si>
    <t>SINAPI - 74233/001</t>
  </si>
  <si>
    <t>SINAPI - 74134/001</t>
  </si>
  <si>
    <t>SINAPI - 73954/001</t>
  </si>
  <si>
    <t>SINAPI - 73751/001</t>
  </si>
  <si>
    <t>SINAPI - 73955/002</t>
  </si>
  <si>
    <t>SINAPI - 73832/001</t>
  </si>
  <si>
    <t>SINAPI - 74065/001</t>
  </si>
  <si>
    <t>SINAPI -72308</t>
  </si>
  <si>
    <t>SINAPI -73861/017</t>
  </si>
  <si>
    <t>SINAPI -72253</t>
  </si>
  <si>
    <t>SINAPI -73860/008</t>
  </si>
  <si>
    <t>SINAPI -73860/009</t>
  </si>
  <si>
    <t>SINAPI -73917/005</t>
  </si>
  <si>
    <t>SINAPI -74080/001</t>
  </si>
  <si>
    <t>SINAPI -73953/4</t>
  </si>
  <si>
    <t>SINAPI -73953/2</t>
  </si>
  <si>
    <t>SINAPI -74130/001</t>
  </si>
  <si>
    <t>SINAPI -74130/003</t>
  </si>
  <si>
    <t>SINAPI -74130/004</t>
  </si>
  <si>
    <t>SINAPI -74130/006</t>
  </si>
  <si>
    <t>SINAPI -72254</t>
  </si>
  <si>
    <t>SINAPI -72309</t>
  </si>
  <si>
    <t>SINAPI -73861/3</t>
  </si>
  <si>
    <t>SINAPI -68069</t>
  </si>
  <si>
    <t>PESQUISA DE MERCADO</t>
  </si>
  <si>
    <t>SINAPI -72283</t>
  </si>
  <si>
    <t>SINAPI -73786/006</t>
  </si>
  <si>
    <t>SINAPI -73735/001</t>
  </si>
  <si>
    <t>SINAPI -72798</t>
  </si>
  <si>
    <t>SINAPI -72801</t>
  </si>
  <si>
    <t>SINAPI -72802</t>
  </si>
  <si>
    <t>SINAPI -74176/001</t>
  </si>
  <si>
    <t>SINAPI -74174/001</t>
  </si>
  <si>
    <t>SINAPI -74184/001</t>
  </si>
  <si>
    <t>SINAPI -75030/002</t>
  </si>
  <si>
    <t>SINAPI -75030/004</t>
  </si>
  <si>
    <t>SINAPI -75030/005</t>
  </si>
  <si>
    <t>SINAPI -40729</t>
  </si>
  <si>
    <t>SINAPI -72547</t>
  </si>
  <si>
    <t>SINAPI -72544</t>
  </si>
  <si>
    <t>SINAPI -74165/001</t>
  </si>
  <si>
    <t>SINAPI -72542</t>
  </si>
  <si>
    <t>SINAPI -72559</t>
  </si>
  <si>
    <t>SINAPI -72564</t>
  </si>
  <si>
    <t>SINAPI -72557</t>
  </si>
  <si>
    <t>SINAPI -72558</t>
  </si>
  <si>
    <t>SINAPI -72603</t>
  </si>
  <si>
    <t>SINAPI -72605</t>
  </si>
  <si>
    <t>SINAPI -72630</t>
  </si>
  <si>
    <t>SINAPI -72631</t>
  </si>
  <si>
    <t>SINAPI -72628</t>
  </si>
  <si>
    <t>SINAPI -74165/002</t>
  </si>
  <si>
    <t>SINAPI -74165/003</t>
  </si>
  <si>
    <t>SINAPI -74026/001</t>
  </si>
  <si>
    <t>SINAPI -72289</t>
  </si>
  <si>
    <t>SINAPI -72286</t>
  </si>
  <si>
    <t>SINAPI -74193/001</t>
  </si>
  <si>
    <t>SINAPI -6009</t>
  </si>
  <si>
    <t>SINAPI -74125/002</t>
  </si>
  <si>
    <t>SINAPI -74195/001</t>
  </si>
  <si>
    <t>SINAPI -74087/001</t>
  </si>
  <si>
    <t>SINAPI -73892/001</t>
  </si>
  <si>
    <t>SINAPI -3923/003</t>
  </si>
  <si>
    <t>SINAPI -74236/001</t>
  </si>
  <si>
    <t>SINAPI -73948/003</t>
  </si>
  <si>
    <t>SINAPI -73948/008</t>
  </si>
  <si>
    <t>SINAPI -73948/011</t>
  </si>
  <si>
    <t>SINAPI -74086/001</t>
  </si>
  <si>
    <t>SINAPI -72897 e 72900</t>
  </si>
  <si>
    <t>SINAPI - 73822/002</t>
  </si>
  <si>
    <t>SINAPI - 74151/001</t>
  </si>
  <si>
    <t>SINAPI - 74140/003</t>
  </si>
  <si>
    <t>SETOP - TER-ATE-010</t>
  </si>
  <si>
    <t>SETOP - FUN-TRA-020</t>
  </si>
  <si>
    <t>SETOP - PLU-CON-005</t>
  </si>
  <si>
    <t>SETOP - COB-TEL-050</t>
  </si>
  <si>
    <t>SETOP - PIS-BOR-005</t>
  </si>
  <si>
    <t>SETOP - PIS-FAI-005</t>
  </si>
  <si>
    <t>SETOP - ELE-CAL-045</t>
  </si>
  <si>
    <t>SETOP - ELE-PER-025</t>
  </si>
  <si>
    <t>SETOP - ELE-CAN-010</t>
  </si>
  <si>
    <t>SETOP - ELE-PER-070</t>
  </si>
  <si>
    <t>SETOP - ELE-PER-080</t>
  </si>
  <si>
    <t>SETOP - ELE-CAB-040.5</t>
  </si>
  <si>
    <t>SETOP - ELE-CAB-120</t>
  </si>
  <si>
    <t>SETOP - ELE-QUA-030</t>
  </si>
  <si>
    <t>SETOP - ELE-POS-005</t>
  </si>
  <si>
    <t>SETOP - ELE-LUM-070</t>
  </si>
  <si>
    <t xml:space="preserve">SETOP - SPDA-SOL-010 </t>
  </si>
  <si>
    <t>SETOP - SPDA-BAR-005</t>
  </si>
  <si>
    <t>SETOP - ELE-ATE-015</t>
  </si>
  <si>
    <t>SETOP - SPDA-CON-005</t>
  </si>
  <si>
    <t>SETOP - SPDA-TER-010</t>
  </si>
  <si>
    <t>SETOP - INC-LUM-005</t>
  </si>
  <si>
    <t>SETOP - INC-CHA-005</t>
  </si>
  <si>
    <t>SETOP - INC-EXT-016</t>
  </si>
  <si>
    <t>SETOP - INC-EXT-020</t>
  </si>
  <si>
    <t>SETOP - INC-PLA-015</t>
  </si>
  <si>
    <t>SETOP - NC-MAN-005</t>
  </si>
  <si>
    <t>SETOP - DRE-TAM-005</t>
  </si>
  <si>
    <t>SETOP - HID-ADP-010</t>
  </si>
  <si>
    <t>SETOP - HID-REG-010</t>
  </si>
  <si>
    <t>SETOP - MET-TUB-015</t>
  </si>
  <si>
    <t>SETOP - MET-DUC-005</t>
  </si>
  <si>
    <t>SETOP - ACE-PAP-005</t>
  </si>
  <si>
    <t>SETOP - ACE-BAR-005</t>
  </si>
  <si>
    <t>SETOP - ACE-BAR-015</t>
  </si>
  <si>
    <t>SETOP - ACE-BAR-020</t>
  </si>
  <si>
    <t>SETOP - BAN-ARD-005</t>
  </si>
  <si>
    <t>SETOP - DIV-PED-025</t>
  </si>
  <si>
    <t>VALOR TOTAL DO ITEM</t>
  </si>
  <si>
    <t>SINAPI - 5978</t>
  </si>
  <si>
    <t>SINAPI - 5983</t>
  </si>
  <si>
    <t>SINAPI - 73798/001</t>
  </si>
  <si>
    <t>DUTO ESPIRAL FLEXIVEL SINGELO, POLIETILENO DE ALTA DENSIDADE REVESTIDO COM PVC COM FIO GUIA DE ACO GALVANIZADO, LANCADO DIRETO NO SOLO INCLUSIVE CONEXOES - D = 50MM (2") - CONSTRUCAO LINHA SIMPLES</t>
  </si>
  <si>
    <t>SINAPI - 73860/012</t>
  </si>
  <si>
    <t>CABO DE COBRE ISOLADO PVC RESISTENTE A CHAMA 450/750 V 16 MM2 FORNECIMENTO E INSTALACAO</t>
  </si>
  <si>
    <t>TERMINAL OU CONECTOR DE PRESSAO - PARA CABO 35MM2 - FORNECIMENTO E INSTALACAO</t>
  </si>
  <si>
    <t>SINAPI - 72308</t>
  </si>
  <si>
    <t>SINAPI -  72262</t>
  </si>
  <si>
    <t>EQUIPAMENTOS</t>
  </si>
  <si>
    <t>PLATAFORMA DE ELEVAÇÃO VERTICAL PARA P.N.E</t>
  </si>
  <si>
    <t>unid</t>
  </si>
  <si>
    <t>SUBTOTAL SEM BDI</t>
  </si>
  <si>
    <t>SUBTOTAL COM BDI</t>
  </si>
  <si>
    <t>TOTAL DE BDI</t>
  </si>
  <si>
    <t>SUBTOTAL SEM BDI »</t>
  </si>
  <si>
    <t>SUBTOTAL COM BDI»</t>
  </si>
  <si>
    <t>TOTAL SEM BDI</t>
  </si>
  <si>
    <t>TOTAL COM BDI</t>
  </si>
  <si>
    <t>18.00</t>
  </si>
  <si>
    <t>18.01</t>
  </si>
  <si>
    <t>12.01.01</t>
  </si>
  <si>
    <t>12.01.02</t>
  </si>
  <si>
    <t>12.01.03</t>
  </si>
  <si>
    <t>12.02.01</t>
  </si>
  <si>
    <t>12.02.02</t>
  </si>
  <si>
    <t>12.02.03</t>
  </si>
  <si>
    <t>12.03.01</t>
  </si>
  <si>
    <t>12.03.02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</si>
  <si>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</si>
  <si>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</si>
  <si>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</si>
  <si>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</si>
  <si>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</si>
  <si>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</si>
  <si>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</si>
  <si>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</si>
  <si>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</si>
  <si>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</si>
  <si>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</si>
  <si>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</si>
  <si>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14.09</t>
  </si>
  <si>
    <t>14.10</t>
  </si>
  <si>
    <t>14.11</t>
  </si>
  <si>
    <t>14.12</t>
  </si>
  <si>
    <t>14.13</t>
  </si>
  <si>
    <t>14.14</t>
  </si>
  <si>
    <t>15.03</t>
  </si>
  <si>
    <t>15.04</t>
  </si>
  <si>
    <t>15.05</t>
  </si>
  <si>
    <t>15.06</t>
  </si>
  <si>
    <t>15.07</t>
  </si>
  <si>
    <t>15.08</t>
  </si>
  <si>
    <t>16.01.01</t>
  </si>
  <si>
    <t>16.01.02</t>
  </si>
  <si>
    <t>16.01.03</t>
  </si>
  <si>
    <t>16.01.04</t>
  </si>
  <si>
    <t>16.01.05</t>
  </si>
  <si>
    <t>16.01.06</t>
  </si>
  <si>
    <t>16.01.07</t>
  </si>
  <si>
    <t>16.01.08</t>
  </si>
  <si>
    <t>16.01.09</t>
  </si>
  <si>
    <t>16.01.10</t>
  </si>
  <si>
    <t>16.01.11</t>
  </si>
  <si>
    <t>16.01.12</t>
  </si>
  <si>
    <t>16.01.13</t>
  </si>
  <si>
    <t>16.01.14</t>
  </si>
  <si>
    <t>16.02.01</t>
  </si>
  <si>
    <t>16.02.02</t>
  </si>
  <si>
    <t>16.02.03</t>
  </si>
  <si>
    <t>16.02.04</t>
  </si>
  <si>
    <t>16.02.05</t>
  </si>
  <si>
    <t>16.02.06</t>
  </si>
  <si>
    <t>16.02.07</t>
  </si>
  <si>
    <t>16.02.08</t>
  </si>
  <si>
    <t>16.02.09</t>
  </si>
  <si>
    <t>16.02.10</t>
  </si>
  <si>
    <t>16.02.11</t>
  </si>
  <si>
    <t>16.02.12</t>
  </si>
  <si>
    <t>16.02.13</t>
  </si>
  <si>
    <t>16.02.14</t>
  </si>
  <si>
    <t>16.02.15</t>
  </si>
  <si>
    <t>16.02.16</t>
  </si>
  <si>
    <t>16.02.17</t>
  </si>
  <si>
    <t>16.02.18</t>
  </si>
  <si>
    <t>16.02.19</t>
  </si>
  <si>
    <t>16.02.20</t>
  </si>
  <si>
    <t>17.09</t>
  </si>
  <si>
    <t>17.10</t>
  </si>
  <si>
    <t>17.11</t>
  </si>
  <si>
    <t>17.12</t>
  </si>
  <si>
    <t>18.02</t>
  </si>
  <si>
    <t>18.03</t>
  </si>
  <si>
    <t>18.04</t>
  </si>
  <si>
    <t>18.05</t>
  </si>
  <si>
    <t>18.06</t>
  </si>
  <si>
    <t>18.07</t>
  </si>
  <si>
    <t>18.08</t>
  </si>
  <si>
    <t>19.00</t>
  </si>
  <si>
    <t>19.01</t>
  </si>
  <si>
    <t>TUBO PVC PARA ESGOTO PREDIAL DN 150MM,INCLUSIVE CONEXOES - FORNECIMENTO E INSTALACAO</t>
  </si>
  <si>
    <t>SETOP -HID-TUB-060</t>
  </si>
  <si>
    <t>LAJE NERVURADA ARMADA  BIDIRECIONADA H = 25CM , COM FORMA  EM CUBETES DE 80X80 SEM ENCHIMENTOS</t>
  </si>
  <si>
    <t>Pagina 03 de 03</t>
  </si>
  <si>
    <t>BDI (____%)»</t>
  </si>
  <si>
    <t>Ver item 8.6.4 do Edital BDI(____%)»</t>
  </si>
  <si>
    <t xml:space="preserve">ANEXO XI - MODELO ORÇAMENTO SINTÉTICO (PROPOSTA DE PREÇOS)
CENTRO DE ESTUDOS DA HUMANIDADE
CAMPUS PRESIDENTE JUSCELINO KUBITSCHEK - DIAMANTINA - MG
</t>
  </si>
  <si>
    <t xml:space="preserve">ANEXO XII - MODELO COMPOSIÇÃO CUSTOS UNTIÁRIOS (PLANILHA ANALÍTICA - DEMONSTRAÇÃO PROPOSTA DE PREÇOS)
CENTRO DE ESTUDOS DA HUMANIDADE
CAMPUS PRESIDENTE JUSCELINO KUBITSCHEK - DIAMANTINA - MG
</t>
  </si>
  <si>
    <t>MOBILIZAÇÃO E DESMOBILIZAÇÃO DE OBRA - PARA OBRAS EXECUTADAS EM CENTROS URBANOS OU  PRÓXIMOS DE CENTROS URBANOS   - APRESENTAR COMPOSIÇÃO DETALHADA</t>
  </si>
  <si>
    <t xml:space="preserve">
CENTRO DE ESTUDOS DA HUMANIDADE
CAMPUS PRESIDENTE JUSCELINO KUBITSCHEK - DIAMANTINA - MG
CRONOGRAMA FISICO FINANCEIRO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</si>
</sst>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_-* #,##0.00_-;\-* #,##0.00_-;_-* &quot;-&quot;??_-;_-@_-"/>
    <numFmt numFmtId="165" formatCode="_(* #,##0_);_(* \(#,##0\);_(* \-_);_(@_)"/>
    <numFmt numFmtId="166" formatCode="_-* #,##0.0000000_-;\-* #,##0.0000000_-;_-* &quot;-&quot;??_-;_-@_-"/>
    <numFmt numFmtId="167" formatCode="#,##0.000000"/>
    <numFmt numFmtId="168" formatCode="0.00000000"/>
    <numFmt numFmtId="169" formatCode="_(* #,##0.000_);_(* \(#,##0.000\);_(* &quot;-&quot;??_);_(@_)"/>
  </numFmts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ill="0" applyBorder="0" applyAlignment="0" applyProtection="0"/>
    <xf numFmtId="43" fontId="4" fillId="0" borderId="0" applyFill="0" applyBorder="0" applyAlignment="0" applyProtection="0"/>
  </cellStyleXfs>
  <cellXfs count="46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" fontId="0" fillId="0" borderId="1" xfId="0" applyNumberFormat="1" applyBorder="1" applyAlignment="1">
      <alignment wrapText="1"/>
    </xf>
    <xf numFmtId="4" fontId="0" fillId="0" borderId="1" xfId="0" applyNumberFormat="1" applyFill="1" applyBorder="1"/>
    <xf numFmtId="4" fontId="0" fillId="0" borderId="1" xfId="0" applyNumberFormat="1" applyFill="1" applyBorder="1" applyAlignment="1">
      <alignment wrapText="1"/>
    </xf>
    <xf numFmtId="49" fontId="6" fillId="0" borderId="15" xfId="0" applyNumberFormat="1" applyFont="1" applyBorder="1" applyAlignment="1">
      <alignment horizontal="center"/>
    </xf>
    <xf numFmtId="10" fontId="7" fillId="2" borderId="1" xfId="0" applyNumberFormat="1" applyFont="1" applyFill="1" applyBorder="1" applyAlignment="1">
      <alignment horizontal="center"/>
    </xf>
    <xf numFmtId="43" fontId="7" fillId="0" borderId="1" xfId="5" applyFont="1" applyBorder="1"/>
    <xf numFmtId="10" fontId="7" fillId="4" borderId="1" xfId="2" applyNumberFormat="1" applyFont="1" applyFill="1" applyBorder="1" applyAlignment="1">
      <alignment horizontal="center"/>
    </xf>
    <xf numFmtId="10" fontId="7" fillId="2" borderId="1" xfId="2" applyNumberFormat="1" applyFont="1" applyFill="1" applyBorder="1" applyAlignment="1">
      <alignment horizontal="center"/>
    </xf>
    <xf numFmtId="10" fontId="7" fillId="0" borderId="1" xfId="2" applyNumberFormat="1" applyFont="1" applyFill="1" applyBorder="1" applyAlignment="1">
      <alignment horizontal="center"/>
    </xf>
    <xf numFmtId="10" fontId="7" fillId="2" borderId="8" xfId="0" applyNumberFormat="1" applyFont="1" applyFill="1" applyBorder="1" applyAlignment="1">
      <alignment horizontal="center"/>
    </xf>
    <xf numFmtId="43" fontId="7" fillId="0" borderId="8" xfId="5" applyFont="1" applyBorder="1"/>
    <xf numFmtId="10" fontId="7" fillId="4" borderId="8" xfId="2" applyNumberFormat="1" applyFont="1" applyFill="1" applyBorder="1" applyAlignment="1">
      <alignment horizontal="center"/>
    </xf>
    <xf numFmtId="10" fontId="7" fillId="2" borderId="8" xfId="2" applyNumberFormat="1" applyFont="1" applyFill="1" applyBorder="1" applyAlignment="1">
      <alignment horizontal="center"/>
    </xf>
    <xf numFmtId="10" fontId="7" fillId="0" borderId="8" xfId="2" applyNumberFormat="1" applyFont="1" applyFill="1" applyBorder="1" applyAlignment="1">
      <alignment horizontal="center"/>
    </xf>
    <xf numFmtId="0" fontId="9" fillId="0" borderId="12" xfId="0" applyFont="1" applyBorder="1"/>
    <xf numFmtId="0" fontId="9" fillId="0" borderId="0" xfId="0" applyFont="1" applyBorder="1"/>
    <xf numFmtId="4" fontId="9" fillId="0" borderId="0" xfId="0" applyNumberFormat="1" applyFont="1" applyBorder="1"/>
    <xf numFmtId="43" fontId="10" fillId="0" borderId="0" xfId="0" applyNumberFormat="1" applyFont="1" applyBorder="1"/>
    <xf numFmtId="4" fontId="9" fillId="0" borderId="13" xfId="0" applyNumberFormat="1" applyFont="1" applyBorder="1"/>
    <xf numFmtId="0" fontId="7" fillId="0" borderId="16" xfId="0" applyFont="1" applyBorder="1" applyAlignment="1">
      <alignment horizontal="center"/>
    </xf>
    <xf numFmtId="43" fontId="7" fillId="0" borderId="10" xfId="5" applyFont="1" applyBorder="1"/>
    <xf numFmtId="4" fontId="7" fillId="0" borderId="10" xfId="0" applyNumberFormat="1" applyFont="1" applyBorder="1" applyAlignment="1">
      <alignment horizontal="center"/>
    </xf>
    <xf numFmtId="4" fontId="7" fillId="0" borderId="10" xfId="5" applyNumberFormat="1" applyFont="1" applyBorder="1"/>
    <xf numFmtId="4" fontId="7" fillId="2" borderId="24" xfId="0" applyNumberFormat="1" applyFont="1" applyFill="1" applyBorder="1" applyAlignment="1">
      <alignment horizontal="center"/>
    </xf>
    <xf numFmtId="4" fontId="7" fillId="2" borderId="10" xfId="0" applyNumberFormat="1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9" fontId="7" fillId="2" borderId="2" xfId="5" applyNumberFormat="1" applyFont="1" applyFill="1" applyBorder="1" applyAlignment="1">
      <alignment horizontal="center"/>
    </xf>
    <xf numFmtId="4" fontId="7" fillId="0" borderId="2" xfId="5" applyNumberFormat="1" applyFont="1" applyBorder="1" applyAlignment="1">
      <alignment horizontal="center"/>
    </xf>
    <xf numFmtId="10" fontId="7" fillId="2" borderId="2" xfId="3" applyNumberFormat="1" applyFont="1" applyFill="1" applyBorder="1" applyAlignment="1">
      <alignment horizontal="center"/>
    </xf>
    <xf numFmtId="4" fontId="7" fillId="2" borderId="20" xfId="5" applyNumberFormat="1" applyFont="1" applyFill="1" applyBorder="1" applyAlignment="1">
      <alignment horizontal="center"/>
    </xf>
    <xf numFmtId="10" fontId="7" fillId="2" borderId="20" xfId="5" applyNumberFormat="1" applyFont="1" applyFill="1" applyBorder="1" applyAlignment="1">
      <alignment horizontal="center"/>
    </xf>
    <xf numFmtId="10" fontId="7" fillId="2" borderId="2" xfId="5" applyNumberFormat="1" applyFont="1" applyFill="1" applyBorder="1" applyAlignment="1">
      <alignment horizontal="center"/>
    </xf>
    <xf numFmtId="0" fontId="7" fillId="0" borderId="0" xfId="0" applyFont="1" applyBorder="1"/>
    <xf numFmtId="43" fontId="7" fillId="0" borderId="17" xfId="5" applyFont="1" applyBorder="1"/>
    <xf numFmtId="4" fontId="7" fillId="0" borderId="26" xfId="0" applyNumberFormat="1" applyFont="1" applyBorder="1" applyAlignment="1">
      <alignment horizontal="center"/>
    </xf>
    <xf numFmtId="4" fontId="7" fillId="0" borderId="26" xfId="5" applyNumberFormat="1" applyFont="1" applyBorder="1"/>
    <xf numFmtId="4" fontId="7" fillId="2" borderId="26" xfId="0" applyNumberFormat="1" applyFont="1" applyFill="1" applyBorder="1" applyAlignment="1">
      <alignment horizontal="center"/>
    </xf>
    <xf numFmtId="4" fontId="7" fillId="2" borderId="26" xfId="5" applyNumberFormat="1" applyFont="1" applyFill="1" applyBorder="1"/>
    <xf numFmtId="4" fontId="7" fillId="2" borderId="19" xfId="5" applyNumberFormat="1" applyFont="1" applyFill="1" applyBorder="1"/>
    <xf numFmtId="4" fontId="7" fillId="2" borderId="21" xfId="5" applyNumberFormat="1" applyFont="1" applyFill="1" applyBorder="1"/>
    <xf numFmtId="0" fontId="7" fillId="0" borderId="27" xfId="0" applyFont="1" applyBorder="1" applyAlignment="1">
      <alignment horizontal="center"/>
    </xf>
    <xf numFmtId="43" fontId="7" fillId="0" borderId="3" xfId="5" applyFont="1" applyBorder="1"/>
    <xf numFmtId="4" fontId="7" fillId="0" borderId="4" xfId="0" applyNumberFormat="1" applyFont="1" applyBorder="1" applyAlignment="1">
      <alignment horizontal="center"/>
    </xf>
    <xf numFmtId="4" fontId="6" fillId="0" borderId="4" xfId="5" applyNumberFormat="1" applyFont="1" applyBorder="1"/>
    <xf numFmtId="4" fontId="7" fillId="2" borderId="4" xfId="0" applyNumberFormat="1" applyFont="1" applyFill="1" applyBorder="1" applyAlignment="1">
      <alignment horizontal="center"/>
    </xf>
    <xf numFmtId="4" fontId="6" fillId="2" borderId="4" xfId="5" applyNumberFormat="1" applyFont="1" applyFill="1" applyBorder="1"/>
    <xf numFmtId="0" fontId="7" fillId="0" borderId="14" xfId="0" applyFont="1" applyBorder="1" applyAlignment="1">
      <alignment horizontal="center"/>
    </xf>
    <xf numFmtId="43" fontId="7" fillId="2" borderId="7" xfId="5" applyFont="1" applyFill="1" applyBorder="1" applyAlignment="1">
      <alignment horizontal="center"/>
    </xf>
    <xf numFmtId="4" fontId="7" fillId="0" borderId="23" xfId="0" applyNumberFormat="1" applyFont="1" applyBorder="1" applyAlignment="1">
      <alignment horizontal="center"/>
    </xf>
    <xf numFmtId="10" fontId="7" fillId="2" borderId="7" xfId="5" applyNumberFormat="1" applyFont="1" applyFill="1" applyBorder="1" applyAlignment="1">
      <alignment horizontal="center"/>
    </xf>
    <xf numFmtId="10" fontId="7" fillId="2" borderId="23" xfId="0" applyNumberFormat="1" applyFont="1" applyFill="1" applyBorder="1" applyAlignment="1">
      <alignment horizontal="center"/>
    </xf>
    <xf numFmtId="10" fontId="7" fillId="2" borderId="11" xfId="5" applyNumberFormat="1" applyFont="1" applyFill="1" applyBorder="1" applyAlignment="1">
      <alignment horizontal="center"/>
    </xf>
    <xf numFmtId="39" fontId="0" fillId="0" borderId="0" xfId="0" applyNumberFormat="1"/>
    <xf numFmtId="164" fontId="0" fillId="0" borderId="0" xfId="0" applyNumberFormat="1"/>
    <xf numFmtId="0" fontId="11" fillId="0" borderId="0" xfId="0" applyFont="1"/>
    <xf numFmtId="10" fontId="11" fillId="0" borderId="0" xfId="0" applyNumberFormat="1" applyFont="1"/>
    <xf numFmtId="4" fontId="11" fillId="0" borderId="0" xfId="0" applyNumberFormat="1" applyFont="1"/>
    <xf numFmtId="0" fontId="11" fillId="0" borderId="0" xfId="0" applyFont="1" applyBorder="1"/>
    <xf numFmtId="0" fontId="14" fillId="0" borderId="0" xfId="0" applyFont="1" applyBorder="1" applyAlignment="1">
      <alignment horizontal="center" wrapText="1"/>
    </xf>
    <xf numFmtId="0" fontId="16" fillId="0" borderId="1" xfId="0" applyFont="1" applyBorder="1" applyAlignment="1">
      <alignment horizontal="right"/>
    </xf>
    <xf numFmtId="0" fontId="16" fillId="0" borderId="1" xfId="0" applyFont="1" applyBorder="1" applyAlignment="1">
      <alignment wrapText="1"/>
    </xf>
    <xf numFmtId="0" fontId="16" fillId="0" borderId="1" xfId="0" applyFont="1" applyBorder="1"/>
    <xf numFmtId="4" fontId="16" fillId="0" borderId="1" xfId="0" applyNumberFormat="1" applyFont="1" applyFill="1" applyBorder="1" applyAlignment="1"/>
    <xf numFmtId="0" fontId="16" fillId="0" borderId="1" xfId="0" applyNumberFormat="1" applyFont="1" applyFill="1" applyBorder="1" applyAlignment="1" applyProtection="1">
      <alignment horizontal="left" vertical="top" wrapText="1"/>
      <protection locked="0"/>
    </xf>
    <xf numFmtId="1" fontId="16" fillId="0" borderId="1" xfId="0" applyNumberFormat="1" applyFont="1" applyFill="1" applyBorder="1" applyAlignment="1" applyProtection="1">
      <alignment horizontal="left" vertical="center" wrapText="1"/>
    </xf>
    <xf numFmtId="164" fontId="16" fillId="0" borderId="1" xfId="4" applyNumberFormat="1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Alignment="1">
      <alignment wrapText="1"/>
    </xf>
    <xf numFmtId="0" fontId="11" fillId="4" borderId="0" xfId="0" applyFont="1" applyFill="1"/>
    <xf numFmtId="0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1" applyNumberFormat="1" applyFont="1" applyFill="1" applyBorder="1" applyAlignment="1" applyProtection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 applyProtection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5" fillId="4" borderId="1" xfId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43" fontId="15" fillId="0" borderId="1" xfId="4" applyFont="1" applyFill="1" applyBorder="1" applyAlignment="1" applyProtection="1">
      <alignment vertical="center"/>
    </xf>
    <xf numFmtId="43" fontId="11" fillId="0" borderId="1" xfId="4" applyFont="1" applyBorder="1"/>
    <xf numFmtId="43" fontId="16" fillId="2" borderId="1" xfId="4" applyFont="1" applyFill="1" applyBorder="1" applyAlignment="1" applyProtection="1">
      <alignment horizontal="right" vertical="center" wrapText="1"/>
      <protection locked="0"/>
    </xf>
    <xf numFmtId="43" fontId="16" fillId="0" borderId="1" xfId="4" applyFont="1" applyBorder="1"/>
    <xf numFmtId="43" fontId="16" fillId="0" borderId="1" xfId="4" applyFont="1" applyBorder="1" applyAlignment="1">
      <alignment wrapText="1"/>
    </xf>
    <xf numFmtId="43" fontId="16" fillId="0" borderId="1" xfId="4" applyFont="1" applyFill="1" applyBorder="1" applyAlignment="1"/>
    <xf numFmtId="43" fontId="16" fillId="0" borderId="1" xfId="4" applyFont="1" applyFill="1" applyBorder="1" applyAlignment="1">
      <alignment vertical="center"/>
    </xf>
    <xf numFmtId="43" fontId="16" fillId="0" borderId="1" xfId="4" applyFont="1" applyFill="1" applyBorder="1" applyAlignment="1" applyProtection="1">
      <alignment vertical="center" wrapText="1"/>
      <protection locked="0"/>
    </xf>
    <xf numFmtId="43" fontId="16" fillId="0" borderId="1" xfId="4" applyFont="1" applyFill="1" applyBorder="1" applyAlignment="1" applyProtection="1">
      <alignment horizontal="right" vertical="center" wrapText="1"/>
      <protection locked="0"/>
    </xf>
    <xf numFmtId="43" fontId="16" fillId="0" borderId="1" xfId="4" applyFont="1" applyFill="1" applyBorder="1" applyAlignment="1" applyProtection="1">
      <alignment horizontal="right" vertical="center" wrapText="1"/>
    </xf>
    <xf numFmtId="43" fontId="16" fillId="0" borderId="1" xfId="4" applyFont="1" applyBorder="1" applyAlignment="1"/>
    <xf numFmtId="0" fontId="11" fillId="4" borderId="0" xfId="0" applyFont="1" applyFill="1" applyBorder="1"/>
    <xf numFmtId="0" fontId="15" fillId="4" borderId="1" xfId="1" applyNumberFormat="1" applyFont="1" applyFill="1" applyBorder="1" applyAlignment="1" applyProtection="1">
      <alignment horizontal="center" vertical="center" shrinkToFit="1"/>
    </xf>
    <xf numFmtId="0" fontId="11" fillId="0" borderId="1" xfId="0" applyFont="1" applyBorder="1" applyAlignment="1">
      <alignment vertical="center"/>
    </xf>
    <xf numFmtId="0" fontId="14" fillId="3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5" fillId="4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4" borderId="0" xfId="0" applyFont="1" applyFill="1" applyBorder="1" applyAlignment="1">
      <alignment horizontal="center" wrapText="1"/>
    </xf>
    <xf numFmtId="43" fontId="14" fillId="4" borderId="0" xfId="4" applyFont="1" applyFill="1" applyBorder="1" applyAlignment="1">
      <alignment wrapText="1"/>
    </xf>
    <xf numFmtId="0" fontId="15" fillId="4" borderId="1" xfId="0" applyNumberFormat="1" applyFont="1" applyFill="1" applyBorder="1" applyAlignment="1" applyProtection="1">
      <alignment horizontal="center" vertical="center" shrinkToFit="1"/>
    </xf>
    <xf numFmtId="10" fontId="16" fillId="0" borderId="1" xfId="2" applyNumberFormat="1" applyFont="1" applyFill="1" applyBorder="1" applyAlignment="1" applyProtection="1">
      <alignment vertical="center"/>
    </xf>
    <xf numFmtId="1" fontId="16" fillId="0" borderId="1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 applyProtection="1">
      <alignment horizontal="center" wrapText="1" shrinkToFit="1"/>
    </xf>
    <xf numFmtId="43" fontId="15" fillId="0" borderId="1" xfId="4" applyFont="1" applyFill="1" applyBorder="1" applyAlignment="1" applyProtection="1">
      <alignment horizontal="right" vertical="center" shrinkToFit="1"/>
    </xf>
    <xf numFmtId="0" fontId="16" fillId="0" borderId="1" xfId="1" applyNumberFormat="1" applyFont="1" applyFill="1" applyBorder="1" applyAlignment="1" applyProtection="1">
      <alignment horizontal="left" vertical="center" wrapText="1" shrinkToFit="1"/>
    </xf>
    <xf numFmtId="43" fontId="16" fillId="0" borderId="1" xfId="4" applyFont="1" applyFill="1" applyBorder="1" applyAlignment="1" applyProtection="1">
      <alignment vertical="center" shrinkToFit="1"/>
    </xf>
    <xf numFmtId="43" fontId="11" fillId="0" borderId="1" xfId="4" applyFont="1" applyBorder="1" applyAlignment="1">
      <alignment horizontal="right" vertical="center"/>
    </xf>
    <xf numFmtId="43" fontId="16" fillId="0" borderId="1" xfId="4" applyFont="1" applyFill="1" applyBorder="1" applyAlignment="1" applyProtection="1">
      <alignment horizontal="right" vertical="center" shrinkToFit="1"/>
    </xf>
    <xf numFmtId="43" fontId="11" fillId="0" borderId="1" xfId="4" applyFont="1" applyBorder="1" applyAlignment="1">
      <alignment vertical="center"/>
    </xf>
    <xf numFmtId="43" fontId="15" fillId="4" borderId="1" xfId="4" applyFont="1" applyFill="1" applyBorder="1" applyAlignment="1">
      <alignment horizontal="right" vertical="center" wrapText="1"/>
    </xf>
    <xf numFmtId="43" fontId="11" fillId="0" borderId="1" xfId="4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43" fontId="16" fillId="0" borderId="1" xfId="4" applyFont="1" applyBorder="1" applyAlignment="1">
      <alignment vertical="center"/>
    </xf>
    <xf numFmtId="43" fontId="14" fillId="3" borderId="1" xfId="4" applyFont="1" applyFill="1" applyBorder="1" applyAlignment="1">
      <alignment horizontal="right" vertical="center" wrapText="1"/>
    </xf>
    <xf numFmtId="43" fontId="14" fillId="3" borderId="1" xfId="4" applyFont="1" applyFill="1" applyBorder="1" applyAlignment="1">
      <alignment vertical="center" wrapText="1"/>
    </xf>
    <xf numFmtId="43" fontId="16" fillId="0" borderId="1" xfId="4" applyFont="1" applyFill="1" applyBorder="1" applyAlignment="1" applyProtection="1">
      <alignment horizontal="right" vertical="center" wrapText="1" shrinkToFit="1"/>
    </xf>
    <xf numFmtId="0" fontId="14" fillId="0" borderId="1" xfId="0" applyFont="1" applyBorder="1" applyAlignment="1">
      <alignment vertical="center" wrapText="1"/>
    </xf>
    <xf numFmtId="43" fontId="14" fillId="0" borderId="1" xfId="4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43" fontId="11" fillId="0" borderId="1" xfId="4" applyFont="1" applyFill="1" applyBorder="1" applyAlignment="1">
      <alignment horizontal="right" vertical="center" wrapText="1"/>
    </xf>
    <xf numFmtId="43" fontId="11" fillId="0" borderId="1" xfId="4" applyFont="1" applyBorder="1" applyAlignment="1">
      <alignment horizontal="right" vertical="center" wrapText="1"/>
    </xf>
    <xf numFmtId="0" fontId="11" fillId="0" borderId="1" xfId="1" applyFont="1" applyBorder="1" applyAlignment="1">
      <alignment horizontal="left" vertical="center" wrapText="1"/>
    </xf>
    <xf numFmtId="43" fontId="16" fillId="0" borderId="1" xfId="4" applyFont="1" applyBorder="1" applyAlignment="1">
      <alignment horizontal="right" vertical="center" wrapText="1"/>
    </xf>
    <xf numFmtId="43" fontId="13" fillId="4" borderId="1" xfId="4" applyFont="1" applyFill="1" applyBorder="1" applyAlignment="1">
      <alignment horizontal="right" vertical="center" wrapText="1"/>
    </xf>
    <xf numFmtId="0" fontId="11" fillId="0" borderId="1" xfId="1" applyNumberFormat="1" applyFont="1" applyFill="1" applyBorder="1" applyAlignment="1" applyProtection="1">
      <alignment horizontal="left" vertical="center" wrapText="1" shrinkToFit="1"/>
    </xf>
    <xf numFmtId="0" fontId="16" fillId="0" borderId="1" xfId="1" applyFont="1" applyBorder="1" applyAlignment="1">
      <alignment horizontal="left" vertical="center" wrapText="1"/>
    </xf>
    <xf numFmtId="43" fontId="16" fillId="0" borderId="1" xfId="4" applyFont="1" applyBorder="1" applyAlignment="1">
      <alignment vertical="center" wrapText="1"/>
    </xf>
    <xf numFmtId="0" fontId="16" fillId="0" borderId="1" xfId="1" applyFont="1" applyBorder="1" applyAlignment="1">
      <alignment horizontal="left" vertical="center"/>
    </xf>
    <xf numFmtId="43" fontId="13" fillId="4" borderId="1" xfId="4" applyFont="1" applyFill="1" applyBorder="1" applyAlignment="1">
      <alignment vertical="center" wrapText="1"/>
    </xf>
    <xf numFmtId="0" fontId="16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NumberFormat="1" applyFont="1" applyFill="1" applyBorder="1" applyAlignment="1" applyProtection="1">
      <alignment horizontal="left" vertical="center" wrapText="1"/>
      <protection locked="0"/>
    </xf>
    <xf numFmtId="43" fontId="11" fillId="0" borderId="1" xfId="4" applyFont="1" applyFill="1" applyBorder="1" applyAlignment="1" applyProtection="1">
      <alignment horizontal="right" vertical="center" shrinkToFit="1"/>
      <protection locked="0"/>
    </xf>
    <xf numFmtId="0" fontId="16" fillId="0" borderId="1" xfId="0" applyFont="1" applyBorder="1" applyAlignment="1">
      <alignment vertical="center"/>
    </xf>
    <xf numFmtId="0" fontId="16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6" fillId="3" borderId="1" xfId="0" applyFont="1" applyFill="1" applyBorder="1" applyAlignment="1">
      <alignment vertical="center" wrapText="1"/>
    </xf>
    <xf numFmtId="0" fontId="16" fillId="0" borderId="1" xfId="0" applyNumberFormat="1" applyFont="1" applyFill="1" applyBorder="1" applyAlignment="1" applyProtection="1">
      <alignment horizontal="left" vertical="center" shrinkToFit="1"/>
    </xf>
    <xf numFmtId="43" fontId="11" fillId="0" borderId="1" xfId="4" applyFont="1" applyFill="1" applyBorder="1" applyAlignment="1">
      <alignment horizontal="right" vertical="center"/>
    </xf>
    <xf numFmtId="2" fontId="11" fillId="0" borderId="1" xfId="0" applyNumberFormat="1" applyFont="1" applyBorder="1" applyAlignment="1">
      <alignment vertical="center" wrapText="1"/>
    </xf>
    <xf numFmtId="43" fontId="11" fillId="0" borderId="1" xfId="4" applyFont="1" applyFill="1" applyBorder="1" applyAlignment="1">
      <alignment vertical="center"/>
    </xf>
    <xf numFmtId="0" fontId="16" fillId="3" borderId="1" xfId="0" applyNumberFormat="1" applyFont="1" applyFill="1" applyBorder="1" applyAlignment="1" applyProtection="1">
      <alignment vertical="center" wrapText="1" shrinkToFit="1"/>
    </xf>
    <xf numFmtId="43" fontId="11" fillId="0" borderId="0" xfId="4" applyFont="1" applyAlignment="1">
      <alignment vertical="center"/>
    </xf>
    <xf numFmtId="43" fontId="11" fillId="0" borderId="0" xfId="4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43" fontId="14" fillId="0" borderId="0" xfId="4" applyFont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4" fontId="11" fillId="4" borderId="0" xfId="0" applyNumberFormat="1" applyFont="1" applyFill="1"/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" fontId="13" fillId="0" borderId="19" xfId="0" applyNumberFormat="1" applyFont="1" applyFill="1" applyBorder="1"/>
    <xf numFmtId="164" fontId="15" fillId="4" borderId="1" xfId="6" applyNumberFormat="1" applyFont="1" applyFill="1" applyBorder="1" applyAlignment="1" applyProtection="1">
      <alignment horizontal="center" vertical="center" wrapText="1"/>
    </xf>
    <xf numFmtId="164" fontId="15" fillId="4" borderId="1" xfId="6" applyNumberFormat="1" applyFont="1" applyFill="1" applyBorder="1" applyAlignment="1" applyProtection="1">
      <alignment horizontal="left" vertical="center"/>
    </xf>
    <xf numFmtId="164" fontId="15" fillId="4" borderId="1" xfId="6" applyNumberFormat="1" applyFont="1" applyFill="1" applyBorder="1" applyAlignment="1" applyProtection="1">
      <alignment horizontal="center" vertical="center"/>
    </xf>
    <xf numFmtId="164" fontId="15" fillId="4" borderId="1" xfId="4" applyNumberFormat="1" applyFont="1" applyFill="1" applyBorder="1" applyAlignment="1" applyProtection="1">
      <alignment horizontal="center" vertical="center" wrapText="1"/>
    </xf>
    <xf numFmtId="164" fontId="16" fillId="0" borderId="0" xfId="4" applyNumberFormat="1" applyFont="1" applyAlignment="1">
      <alignment vertical="center"/>
    </xf>
    <xf numFmtId="1" fontId="16" fillId="0" borderId="20" xfId="4" applyNumberFormat="1" applyFont="1" applyFill="1" applyBorder="1" applyAlignment="1">
      <alignment horizontal="center" vertical="center" wrapText="1"/>
    </xf>
    <xf numFmtId="164" fontId="16" fillId="0" borderId="2" xfId="4" applyNumberFormat="1" applyFont="1" applyFill="1" applyBorder="1" applyAlignment="1">
      <alignment horizontal="left" vertical="center" wrapText="1"/>
    </xf>
    <xf numFmtId="164" fontId="16" fillId="0" borderId="2" xfId="4" applyNumberFormat="1" applyFont="1" applyFill="1" applyBorder="1" applyAlignment="1">
      <alignment horizontal="center" vertical="center" wrapText="1"/>
    </xf>
    <xf numFmtId="166" fontId="16" fillId="0" borderId="35" xfId="4" applyNumberFormat="1" applyFont="1" applyFill="1" applyBorder="1" applyAlignment="1" applyProtection="1">
      <alignment horizontal="center" vertical="center"/>
    </xf>
    <xf numFmtId="164" fontId="16" fillId="0" borderId="2" xfId="4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1" fontId="16" fillId="0" borderId="19" xfId="4" applyNumberFormat="1" applyFont="1" applyFill="1" applyBorder="1" applyAlignment="1">
      <alignment horizontal="center" vertical="center" wrapText="1"/>
    </xf>
    <xf numFmtId="164" fontId="16" fillId="0" borderId="1" xfId="4" applyNumberFormat="1" applyFont="1" applyFill="1" applyBorder="1" applyAlignment="1">
      <alignment horizontal="left" vertical="center" wrapText="1"/>
    </xf>
    <xf numFmtId="164" fontId="16" fillId="0" borderId="1" xfId="4" applyNumberFormat="1" applyFont="1" applyFill="1" applyBorder="1" applyAlignment="1">
      <alignment horizontal="center" vertical="center" wrapText="1"/>
    </xf>
    <xf numFmtId="164" fontId="16" fillId="0" borderId="1" xfId="4" applyNumberFormat="1" applyFont="1" applyFill="1" applyBorder="1" applyAlignment="1">
      <alignment vertical="center"/>
    </xf>
    <xf numFmtId="1" fontId="16" fillId="0" borderId="4" xfId="4" applyNumberFormat="1" applyFont="1" applyFill="1" applyBorder="1" applyAlignment="1">
      <alignment horizontal="center" vertical="center" wrapText="1"/>
    </xf>
    <xf numFmtId="164" fontId="16" fillId="0" borderId="3" xfId="4" applyNumberFormat="1" applyFont="1" applyFill="1" applyBorder="1" applyAlignment="1">
      <alignment horizontal="left" vertical="center" wrapText="1"/>
    </xf>
    <xf numFmtId="164" fontId="16" fillId="0" borderId="3" xfId="4" applyNumberFormat="1" applyFont="1" applyFill="1" applyBorder="1" applyAlignment="1">
      <alignment horizontal="center" vertical="center" wrapText="1"/>
    </xf>
    <xf numFmtId="166" fontId="16" fillId="0" borderId="36" xfId="4" applyNumberFormat="1" applyFont="1" applyFill="1" applyBorder="1" applyAlignment="1" applyProtection="1">
      <alignment horizontal="center" vertical="center"/>
    </xf>
    <xf numFmtId="164" fontId="16" fillId="0" borderId="3" xfId="4" applyNumberFormat="1" applyFont="1" applyFill="1" applyBorder="1" applyAlignment="1">
      <alignment vertical="center"/>
    </xf>
    <xf numFmtId="164" fontId="15" fillId="0" borderId="1" xfId="4" applyNumberFormat="1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164" fontId="16" fillId="4" borderId="1" xfId="4" applyNumberFormat="1" applyFont="1" applyFill="1" applyBorder="1" applyAlignment="1" applyProtection="1">
      <alignment horizontal="center" vertical="center" wrapText="1"/>
    </xf>
    <xf numFmtId="164" fontId="16" fillId="0" borderId="1" xfId="4" applyNumberFormat="1" applyFont="1" applyBorder="1" applyAlignment="1">
      <alignment vertical="center" wrapText="1"/>
    </xf>
    <xf numFmtId="0" fontId="16" fillId="0" borderId="1" xfId="0" applyNumberFormat="1" applyFont="1" applyBorder="1" applyAlignment="1">
      <alignment horizontal="center" vertical="center"/>
    </xf>
    <xf numFmtId="166" fontId="11" fillId="0" borderId="1" xfId="4" applyNumberFormat="1" applyFont="1" applyBorder="1" applyAlignment="1">
      <alignment vertical="center"/>
    </xf>
    <xf numFmtId="164" fontId="11" fillId="0" borderId="1" xfId="4" applyNumberFormat="1" applyFont="1" applyBorder="1" applyAlignment="1">
      <alignment vertical="center"/>
    </xf>
    <xf numFmtId="164" fontId="16" fillId="0" borderId="1" xfId="4" applyNumberFormat="1" applyFont="1" applyFill="1" applyBorder="1" applyAlignment="1">
      <alignment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center" vertical="center" wrapText="1"/>
    </xf>
    <xf numFmtId="166" fontId="16" fillId="0" borderId="2" xfId="4" applyNumberFormat="1" applyFont="1" applyFill="1" applyBorder="1" applyAlignment="1" applyProtection="1">
      <alignment horizontal="center" vertical="center"/>
    </xf>
    <xf numFmtId="0" fontId="16" fillId="0" borderId="19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166" fontId="16" fillId="0" borderId="1" xfId="4" applyNumberFormat="1" applyFont="1" applyFill="1" applyBorder="1" applyAlignment="1" applyProtection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164" fontId="16" fillId="0" borderId="1" xfId="4" applyNumberFormat="1" applyFont="1" applyBorder="1" applyAlignment="1">
      <alignment vertical="center"/>
    </xf>
    <xf numFmtId="164" fontId="12" fillId="0" borderId="0" xfId="4" applyNumberFormat="1" applyFont="1" applyAlignment="1">
      <alignment vertical="center"/>
    </xf>
    <xf numFmtId="0" fontId="16" fillId="0" borderId="1" xfId="0" applyFont="1" applyFill="1" applyBorder="1" applyAlignment="1">
      <alignment wrapText="1"/>
    </xf>
    <xf numFmtId="166" fontId="16" fillId="0" borderId="1" xfId="4" applyNumberFormat="1" applyFont="1" applyBorder="1" applyAlignment="1">
      <alignment wrapText="1"/>
    </xf>
    <xf numFmtId="164" fontId="16" fillId="0" borderId="1" xfId="4" applyNumberFormat="1" applyFont="1" applyFill="1" applyBorder="1" applyAlignment="1" applyProtection="1">
      <alignment horizontal="right" wrapText="1" shrinkToFit="1"/>
    </xf>
    <xf numFmtId="0" fontId="12" fillId="0" borderId="0" xfId="0" applyFont="1" applyAlignment="1">
      <alignment vertical="center"/>
    </xf>
    <xf numFmtId="164" fontId="16" fillId="0" borderId="1" xfId="4" applyNumberFormat="1" applyFont="1" applyBorder="1" applyAlignment="1">
      <alignment wrapText="1"/>
    </xf>
    <xf numFmtId="43" fontId="15" fillId="4" borderId="1" xfId="4" applyFont="1" applyFill="1" applyBorder="1" applyAlignment="1" applyProtection="1">
      <alignment horizontal="center" vertical="center" wrapText="1"/>
    </xf>
    <xf numFmtId="43" fontId="15" fillId="4" borderId="1" xfId="6" applyFont="1" applyFill="1" applyBorder="1" applyAlignment="1" applyProtection="1">
      <alignment horizontal="center" vertical="center" wrapText="1"/>
    </xf>
    <xf numFmtId="164" fontId="16" fillId="0" borderId="0" xfId="6" applyNumberFormat="1" applyFont="1" applyAlignment="1">
      <alignment vertical="center"/>
    </xf>
    <xf numFmtId="164" fontId="16" fillId="0" borderId="1" xfId="4" applyNumberFormat="1" applyFont="1" applyBorder="1"/>
    <xf numFmtId="43" fontId="16" fillId="0" borderId="1" xfId="6" applyFont="1" applyBorder="1" applyAlignment="1">
      <alignment wrapText="1"/>
    </xf>
    <xf numFmtId="0" fontId="16" fillId="0" borderId="0" xfId="0" applyFont="1"/>
    <xf numFmtId="43" fontId="15" fillId="0" borderId="1" xfId="6" applyFont="1" applyFill="1" applyBorder="1" applyAlignment="1">
      <alignment vertical="center" wrapText="1"/>
    </xf>
    <xf numFmtId="166" fontId="11" fillId="0" borderId="1" xfId="6" applyNumberFormat="1" applyFont="1" applyBorder="1"/>
    <xf numFmtId="166" fontId="11" fillId="0" borderId="1" xfId="4" applyNumberFormat="1" applyFont="1" applyBorder="1"/>
    <xf numFmtId="164" fontId="11" fillId="0" borderId="1" xfId="4" applyNumberFormat="1" applyFont="1" applyBorder="1"/>
    <xf numFmtId="4" fontId="16" fillId="0" borderId="1" xfId="0" applyNumberFormat="1" applyFont="1" applyBorder="1"/>
    <xf numFmtId="164" fontId="16" fillId="0" borderId="1" xfId="4" applyNumberFormat="1" applyFont="1" applyFill="1" applyBorder="1"/>
    <xf numFmtId="164" fontId="16" fillId="0" borderId="1" xfId="4" applyNumberFormat="1" applyFont="1" applyFill="1" applyBorder="1" applyAlignment="1">
      <alignment wrapText="1"/>
    </xf>
    <xf numFmtId="164" fontId="11" fillId="0" borderId="1" xfId="4" applyNumberFormat="1" applyFont="1" applyBorder="1" applyAlignment="1">
      <alignment wrapText="1"/>
    </xf>
    <xf numFmtId="0" fontId="11" fillId="0" borderId="1" xfId="4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wrapText="1"/>
    </xf>
    <xf numFmtId="167" fontId="16" fillId="0" borderId="1" xfId="0" applyNumberFormat="1" applyFont="1" applyBorder="1" applyAlignment="1">
      <alignment horizontal="right" wrapText="1"/>
    </xf>
    <xf numFmtId="167" fontId="16" fillId="0" borderId="1" xfId="4" applyNumberFormat="1" applyFont="1" applyBorder="1"/>
    <xf numFmtId="0" fontId="16" fillId="0" borderId="1" xfId="0" applyNumberFormat="1" applyFont="1" applyBorder="1" applyAlignment="1">
      <alignment horizontal="center" vertical="center" wrapText="1"/>
    </xf>
    <xf numFmtId="166" fontId="16" fillId="0" borderId="1" xfId="6" applyNumberFormat="1" applyFont="1" applyBorder="1" applyAlignment="1">
      <alignment wrapText="1"/>
    </xf>
    <xf numFmtId="164" fontId="16" fillId="0" borderId="1" xfId="6" applyNumberFormat="1" applyFont="1" applyBorder="1" applyAlignment="1">
      <alignment wrapText="1"/>
    </xf>
    <xf numFmtId="0" fontId="12" fillId="0" borderId="0" xfId="0" applyFont="1"/>
    <xf numFmtId="43" fontId="16" fillId="0" borderId="1" xfId="6" applyFont="1" applyFill="1" applyBorder="1"/>
    <xf numFmtId="0" fontId="11" fillId="0" borderId="1" xfId="6" applyNumberFormat="1" applyFont="1" applyBorder="1" applyAlignment="1">
      <alignment horizontal="center" vertical="center"/>
    </xf>
    <xf numFmtId="166" fontId="16" fillId="0" borderId="1" xfId="4" applyNumberFormat="1" applyFont="1" applyBorder="1"/>
    <xf numFmtId="0" fontId="16" fillId="0" borderId="17" xfId="0" applyNumberFormat="1" applyFont="1" applyBorder="1" applyAlignment="1">
      <alignment horizontal="center" vertical="center"/>
    </xf>
    <xf numFmtId="166" fontId="16" fillId="0" borderId="1" xfId="6" applyNumberFormat="1" applyFont="1" applyBorder="1"/>
    <xf numFmtId="164" fontId="16" fillId="0" borderId="1" xfId="7" applyNumberFormat="1" applyFont="1" applyBorder="1"/>
    <xf numFmtId="0" fontId="16" fillId="0" borderId="17" xfId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43" fontId="16" fillId="0" borderId="0" xfId="0" applyNumberFormat="1" applyFont="1"/>
    <xf numFmtId="0" fontId="16" fillId="0" borderId="1" xfId="0" applyNumberFormat="1" applyFont="1" applyBorder="1" applyAlignment="1">
      <alignment horizontal="right"/>
    </xf>
    <xf numFmtId="164" fontId="16" fillId="0" borderId="1" xfId="4" applyNumberFormat="1" applyFont="1" applyBorder="1" applyAlignment="1"/>
    <xf numFmtId="43" fontId="16" fillId="0" borderId="1" xfId="6" applyFont="1" applyBorder="1"/>
    <xf numFmtId="0" fontId="16" fillId="0" borderId="1" xfId="0" applyNumberFormat="1" applyFont="1" applyFill="1" applyBorder="1" applyAlignment="1" applyProtection="1">
      <alignment horizontal="left" vertical="center" wrapText="1"/>
    </xf>
    <xf numFmtId="43" fontId="4" fillId="0" borderId="1" xfId="6" applyFont="1" applyBorder="1" applyAlignment="1"/>
    <xf numFmtId="43" fontId="4" fillId="0" borderId="1" xfId="6" applyFont="1" applyBorder="1" applyAlignment="1">
      <alignment wrapText="1"/>
    </xf>
    <xf numFmtId="43" fontId="4" fillId="0" borderId="1" xfId="6" applyFont="1" applyFill="1" applyBorder="1"/>
    <xf numFmtId="43" fontId="4" fillId="0" borderId="1" xfId="6" applyFont="1" applyBorder="1"/>
    <xf numFmtId="0" fontId="16" fillId="0" borderId="32" xfId="0" applyNumberFormat="1" applyFont="1" applyFill="1" applyBorder="1" applyAlignment="1" applyProtection="1">
      <alignment horizontal="left" wrapText="1"/>
      <protection locked="0"/>
    </xf>
    <xf numFmtId="43" fontId="16" fillId="0" borderId="1" xfId="6" applyFont="1" applyFill="1" applyBorder="1" applyAlignment="1" applyProtection="1">
      <alignment horizontal="right" shrinkToFit="1"/>
      <protection locked="0"/>
    </xf>
    <xf numFmtId="0" fontId="16" fillId="0" borderId="9" xfId="0" applyNumberFormat="1" applyFont="1" applyFill="1" applyBorder="1" applyAlignment="1" applyProtection="1">
      <alignment horizontal="left" wrapText="1"/>
      <protection locked="0"/>
    </xf>
    <xf numFmtId="165" fontId="16" fillId="0" borderId="9" xfId="0" applyNumberFormat="1" applyFont="1" applyFill="1" applyBorder="1" applyAlignment="1" applyProtection="1">
      <alignment horizontal="right" shrinkToFit="1"/>
      <protection locked="0"/>
    </xf>
    <xf numFmtId="4" fontId="16" fillId="0" borderId="9" xfId="0" applyNumberFormat="1" applyFont="1" applyFill="1" applyBorder="1" applyAlignment="1" applyProtection="1">
      <alignment horizontal="right" shrinkToFit="1"/>
      <protection locked="0"/>
    </xf>
    <xf numFmtId="4" fontId="16" fillId="0" borderId="1" xfId="7" applyNumberFormat="1" applyFont="1" applyBorder="1"/>
    <xf numFmtId="164" fontId="16" fillId="0" borderId="1" xfId="6" applyNumberFormat="1" applyFont="1" applyFill="1" applyBorder="1" applyAlignment="1">
      <alignment wrapText="1"/>
    </xf>
    <xf numFmtId="164" fontId="16" fillId="0" borderId="1" xfId="6" applyNumberFormat="1" applyFont="1" applyFill="1" applyBorder="1" applyAlignment="1" applyProtection="1">
      <alignment horizontal="right" wrapText="1" shrinkToFit="1"/>
    </xf>
    <xf numFmtId="164" fontId="16" fillId="0" borderId="0" xfId="0" applyNumberFormat="1" applyFont="1" applyAlignment="1">
      <alignment wrapText="1"/>
    </xf>
    <xf numFmtId="0" fontId="13" fillId="0" borderId="0" xfId="0" applyFont="1" applyAlignment="1">
      <alignment wrapText="1"/>
    </xf>
    <xf numFmtId="164" fontId="11" fillId="0" borderId="0" xfId="6" applyNumberFormat="1" applyFont="1" applyAlignment="1">
      <alignment wrapText="1"/>
    </xf>
    <xf numFmtId="0" fontId="16" fillId="0" borderId="1" xfId="0" applyFont="1" applyBorder="1" applyAlignment="1">
      <alignment horizontal="right" wrapText="1"/>
    </xf>
    <xf numFmtId="43" fontId="16" fillId="0" borderId="1" xfId="4" applyFont="1" applyFill="1" applyBorder="1" applyAlignment="1">
      <alignment wrapText="1"/>
    </xf>
    <xf numFmtId="43" fontId="16" fillId="0" borderId="1" xfId="4" applyFont="1" applyFill="1" applyBorder="1"/>
    <xf numFmtId="0" fontId="16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left" wrapText="1"/>
    </xf>
    <xf numFmtId="0" fontId="16" fillId="0" borderId="1" xfId="1" applyFont="1" applyFill="1" applyBorder="1" applyAlignment="1">
      <alignment horizontal="center"/>
    </xf>
    <xf numFmtId="0" fontId="16" fillId="0" borderId="1" xfId="0" applyNumberFormat="1" applyFont="1" applyBorder="1" applyAlignment="1">
      <alignment horizontal="center"/>
    </xf>
    <xf numFmtId="168" fontId="16" fillId="0" borderId="1" xfId="7" applyNumberFormat="1" applyFont="1" applyFill="1" applyBorder="1" applyAlignment="1">
      <alignment horizontal="right"/>
    </xf>
    <xf numFmtId="43" fontId="4" fillId="0" borderId="1" xfId="7" applyFont="1" applyBorder="1"/>
    <xf numFmtId="0" fontId="16" fillId="0" borderId="1" xfId="1" applyNumberFormat="1" applyFont="1" applyFill="1" applyBorder="1" applyAlignment="1" applyProtection="1">
      <alignment horizontal="left" shrinkToFit="1"/>
    </xf>
    <xf numFmtId="43" fontId="4" fillId="0" borderId="1" xfId="7" applyFont="1" applyFill="1" applyBorder="1"/>
    <xf numFmtId="43" fontId="15" fillId="0" borderId="1" xfId="6" applyFont="1" applyBorder="1" applyAlignment="1">
      <alignment wrapText="1"/>
    </xf>
    <xf numFmtId="164" fontId="12" fillId="0" borderId="0" xfId="6" applyNumberFormat="1" applyFont="1" applyAlignment="1">
      <alignment vertical="center"/>
    </xf>
    <xf numFmtId="166" fontId="16" fillId="0" borderId="1" xfId="6" applyNumberFormat="1" applyFont="1" applyBorder="1" applyAlignment="1">
      <alignment vertical="center"/>
    </xf>
    <xf numFmtId="43" fontId="16" fillId="0" borderId="1" xfId="6" applyFont="1" applyBorder="1" applyAlignment="1">
      <alignment vertical="center" wrapText="1"/>
    </xf>
    <xf numFmtId="166" fontId="11" fillId="0" borderId="1" xfId="6" applyNumberFormat="1" applyFont="1" applyBorder="1" applyAlignment="1">
      <alignment vertical="center"/>
    </xf>
    <xf numFmtId="2" fontId="16" fillId="0" borderId="1" xfId="0" applyNumberFormat="1" applyFont="1" applyFill="1" applyBorder="1" applyAlignment="1">
      <alignment wrapText="1"/>
    </xf>
    <xf numFmtId="43" fontId="16" fillId="4" borderId="1" xfId="4" applyFont="1" applyFill="1" applyBorder="1" applyAlignment="1" applyProtection="1">
      <alignment horizontal="center" vertical="center" wrapText="1"/>
    </xf>
    <xf numFmtId="43" fontId="16" fillId="4" borderId="1" xfId="6" applyFont="1" applyFill="1" applyBorder="1" applyAlignment="1" applyProtection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166" fontId="16" fillId="0" borderId="2" xfId="6" applyNumberFormat="1" applyFont="1" applyFill="1" applyBorder="1" applyAlignment="1" applyProtection="1">
      <alignment horizontal="center" vertical="center"/>
    </xf>
    <xf numFmtId="43" fontId="16" fillId="0" borderId="1" xfId="4" applyFont="1" applyFill="1" applyBorder="1" applyAlignment="1">
      <alignment horizontal="left" vertical="center" wrapText="1"/>
    </xf>
    <xf numFmtId="43" fontId="16" fillId="0" borderId="1" xfId="6" applyFont="1" applyFill="1" applyBorder="1" applyAlignment="1">
      <alignment horizontal="left" vertical="center" wrapText="1"/>
    </xf>
    <xf numFmtId="169" fontId="16" fillId="0" borderId="1" xfId="6" applyNumberFormat="1" applyFont="1" applyFill="1" applyBorder="1" applyAlignment="1">
      <alignment horizontal="left" vertical="center" wrapText="1"/>
    </xf>
    <xf numFmtId="0" fontId="16" fillId="3" borderId="1" xfId="1" applyFont="1" applyFill="1" applyBorder="1" applyAlignment="1">
      <alignment horizontal="right"/>
    </xf>
    <xf numFmtId="0" fontId="16" fillId="0" borderId="1" xfId="1" applyNumberFormat="1" applyFont="1" applyFill="1" applyBorder="1" applyAlignment="1" applyProtection="1">
      <alignment horizontal="left" vertical="top" wrapText="1" shrinkToFit="1"/>
    </xf>
    <xf numFmtId="0" fontId="16" fillId="0" borderId="1" xfId="1" applyFont="1" applyBorder="1" applyAlignment="1">
      <alignment horizontal="left"/>
    </xf>
    <xf numFmtId="4" fontId="16" fillId="0" borderId="1" xfId="1" applyNumberFormat="1" applyFont="1" applyBorder="1"/>
    <xf numFmtId="164" fontId="16" fillId="0" borderId="1" xfId="6" applyNumberFormat="1" applyFont="1" applyBorder="1"/>
    <xf numFmtId="0" fontId="16" fillId="0" borderId="1" xfId="4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3" fontId="14" fillId="0" borderId="1" xfId="4" applyFont="1" applyFill="1" applyBorder="1" applyAlignment="1">
      <alignment horizontal="right" vertical="center" wrapText="1"/>
    </xf>
    <xf numFmtId="43" fontId="14" fillId="0" borderId="1" xfId="4" applyFont="1" applyFill="1" applyBorder="1" applyAlignment="1">
      <alignment vertical="center" wrapText="1"/>
    </xf>
    <xf numFmtId="43" fontId="16" fillId="0" borderId="1" xfId="4" applyFont="1" applyFill="1" applyBorder="1" applyAlignment="1">
      <alignment horizontal="right" vertical="center" wrapText="1"/>
    </xf>
    <xf numFmtId="0" fontId="13" fillId="4" borderId="1" xfId="0" applyFont="1" applyFill="1" applyBorder="1" applyAlignment="1">
      <alignment horizontal="center" vertical="center"/>
    </xf>
    <xf numFmtId="0" fontId="11" fillId="4" borderId="0" xfId="0" applyFont="1" applyFill="1" applyAlignment="1">
      <alignment vertical="center"/>
    </xf>
    <xf numFmtId="164" fontId="16" fillId="0" borderId="1" xfId="4" applyNumberFormat="1" applyFont="1" applyBorder="1" applyAlignment="1">
      <alignment horizontal="center" vertical="center" wrapText="1"/>
    </xf>
    <xf numFmtId="1" fontId="16" fillId="0" borderId="1" xfId="0" applyNumberFormat="1" applyFont="1" applyFill="1" applyBorder="1" applyAlignment="1" applyProtection="1">
      <alignment horizontal="left" vertical="center"/>
    </xf>
    <xf numFmtId="164" fontId="16" fillId="0" borderId="1" xfId="4" applyNumberFormat="1" applyFont="1" applyBorder="1" applyAlignment="1">
      <alignment horizontal="right" vertical="center" wrapText="1"/>
    </xf>
    <xf numFmtId="164" fontId="16" fillId="0" borderId="1" xfId="4" applyNumberFormat="1" applyFont="1" applyFill="1" applyBorder="1" applyAlignment="1">
      <alignment horizontal="right" vertical="center" wrapText="1"/>
    </xf>
    <xf numFmtId="164" fontId="15" fillId="4" borderId="1" xfId="4" applyNumberFormat="1" applyFont="1" applyFill="1" applyBorder="1" applyAlignment="1">
      <alignment horizontal="right" vertical="center" wrapText="1"/>
    </xf>
    <xf numFmtId="164" fontId="11" fillId="0" borderId="0" xfId="4" applyNumberFormat="1" applyFont="1" applyAlignment="1">
      <alignment horizontal="right" vertical="center"/>
    </xf>
    <xf numFmtId="164" fontId="15" fillId="0" borderId="1" xfId="4" applyNumberFormat="1" applyFont="1" applyFill="1" applyBorder="1" applyAlignment="1" applyProtection="1">
      <alignment horizontal="right" vertical="center"/>
    </xf>
    <xf numFmtId="10" fontId="16" fillId="0" borderId="1" xfId="2" applyNumberFormat="1" applyFont="1" applyFill="1" applyBorder="1" applyAlignment="1" applyProtection="1">
      <alignment horizontal="right" vertical="center"/>
    </xf>
    <xf numFmtId="164" fontId="16" fillId="0" borderId="1" xfId="4" applyNumberFormat="1" applyFont="1" applyFill="1" applyBorder="1" applyAlignment="1" applyProtection="1">
      <alignment horizontal="right" vertical="center"/>
    </xf>
    <xf numFmtId="10" fontId="7" fillId="2" borderId="3" xfId="0" applyNumberFormat="1" applyFont="1" applyFill="1" applyBorder="1" applyAlignment="1">
      <alignment horizontal="center"/>
    </xf>
    <xf numFmtId="10" fontId="7" fillId="4" borderId="3" xfId="2" applyNumberFormat="1" applyFont="1" applyFill="1" applyBorder="1" applyAlignment="1">
      <alignment horizontal="center"/>
    </xf>
    <xf numFmtId="10" fontId="7" fillId="2" borderId="3" xfId="2" applyNumberFormat="1" applyFont="1" applyFill="1" applyBorder="1" applyAlignment="1">
      <alignment horizontal="center"/>
    </xf>
    <xf numFmtId="10" fontId="7" fillId="0" borderId="3" xfId="2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" fontId="8" fillId="0" borderId="1" xfId="0" applyNumberFormat="1" applyFont="1" applyBorder="1"/>
    <xf numFmtId="4" fontId="7" fillId="4" borderId="1" xfId="0" applyNumberFormat="1" applyFont="1" applyFill="1" applyBorder="1"/>
    <xf numFmtId="4" fontId="7" fillId="0" borderId="1" xfId="0" applyNumberFormat="1" applyFont="1" applyBorder="1"/>
    <xf numFmtId="1" fontId="8" fillId="2" borderId="1" xfId="0" applyNumberFormat="1" applyFont="1" applyFill="1" applyBorder="1"/>
    <xf numFmtId="0" fontId="6" fillId="0" borderId="6" xfId="0" applyFont="1" applyBorder="1" applyAlignment="1">
      <alignment horizontal="center"/>
    </xf>
    <xf numFmtId="49" fontId="6" fillId="0" borderId="18" xfId="0" applyNumberFormat="1" applyFont="1" applyBorder="1" applyAlignment="1">
      <alignment horizontal="center"/>
    </xf>
    <xf numFmtId="0" fontId="6" fillId="0" borderId="39" xfId="0" applyFont="1" applyFill="1" applyBorder="1" applyAlignment="1">
      <alignment horizontal="center"/>
    </xf>
    <xf numFmtId="0" fontId="7" fillId="0" borderId="18" xfId="0" applyNumberFormat="1" applyFont="1" applyBorder="1" applyAlignment="1">
      <alignment horizontal="center"/>
    </xf>
    <xf numFmtId="0" fontId="7" fillId="0" borderId="22" xfId="0" applyNumberFormat="1" applyFont="1" applyBorder="1" applyAlignment="1">
      <alignment horizontal="center"/>
    </xf>
    <xf numFmtId="1" fontId="8" fillId="0" borderId="8" xfId="0" applyNumberFormat="1" applyFont="1" applyBorder="1"/>
    <xf numFmtId="4" fontId="7" fillId="4" borderId="8" xfId="0" applyNumberFormat="1" applyFont="1" applyFill="1" applyBorder="1"/>
    <xf numFmtId="4" fontId="7" fillId="0" borderId="8" xfId="0" applyNumberFormat="1" applyFont="1" applyBorder="1"/>
    <xf numFmtId="1" fontId="8" fillId="2" borderId="3" xfId="0" applyNumberFormat="1" applyFont="1" applyFill="1" applyBorder="1"/>
    <xf numFmtId="4" fontId="7" fillId="4" borderId="3" xfId="0" applyNumberFormat="1" applyFont="1" applyFill="1" applyBorder="1"/>
    <xf numFmtId="4" fontId="7" fillId="0" borderId="3" xfId="0" applyNumberFormat="1" applyFont="1" applyBorder="1"/>
    <xf numFmtId="0" fontId="7" fillId="0" borderId="18" xfId="0" applyNumberFormat="1" applyFont="1" applyBorder="1" applyAlignment="1">
      <alignment horizontal="center" vertical="center"/>
    </xf>
    <xf numFmtId="1" fontId="8" fillId="2" borderId="1" xfId="0" applyNumberFormat="1" applyFont="1" applyFill="1" applyBorder="1" applyAlignment="1">
      <alignment vertical="center" wrapText="1"/>
    </xf>
    <xf numFmtId="10" fontId="7" fillId="2" borderId="1" xfId="0" applyNumberFormat="1" applyFont="1" applyFill="1" applyBorder="1" applyAlignment="1">
      <alignment horizontal="center" vertical="center"/>
    </xf>
    <xf numFmtId="43" fontId="7" fillId="0" borderId="1" xfId="5" applyFont="1" applyBorder="1" applyAlignment="1">
      <alignment vertical="center"/>
    </xf>
    <xf numFmtId="10" fontId="7" fillId="4" borderId="1" xfId="2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vertical="center"/>
    </xf>
    <xf numFmtId="10" fontId="7" fillId="2" borderId="1" xfId="2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vertical="center"/>
    </xf>
    <xf numFmtId="10" fontId="7" fillId="0" borderId="1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horizontal="justify" vertical="center"/>
    </xf>
    <xf numFmtId="0" fontId="16" fillId="0" borderId="0" xfId="0" applyFont="1" applyBorder="1"/>
    <xf numFmtId="0" fontId="15" fillId="4" borderId="1" xfId="6" applyNumberFormat="1" applyFont="1" applyFill="1" applyBorder="1" applyAlignment="1">
      <alignment horizontal="center" vertical="center" wrapText="1"/>
    </xf>
    <xf numFmtId="43" fontId="17" fillId="0" borderId="1" xfId="6" applyNumberFormat="1" applyFont="1" applyFill="1" applyBorder="1" applyAlignment="1">
      <alignment vertical="center" wrapText="1"/>
    </xf>
    <xf numFmtId="0" fontId="7" fillId="0" borderId="30" xfId="0" applyNumberFormat="1" applyFont="1" applyFill="1" applyBorder="1" applyAlignment="1">
      <alignment horizontal="center"/>
    </xf>
    <xf numFmtId="43" fontId="6" fillId="4" borderId="34" xfId="4" applyFont="1" applyFill="1" applyBorder="1" applyAlignment="1" applyProtection="1">
      <alignment horizontal="center" vertical="center"/>
    </xf>
    <xf numFmtId="43" fontId="6" fillId="4" borderId="3" xfId="4" applyFont="1" applyFill="1" applyBorder="1" applyAlignment="1" applyProtection="1">
      <alignment horizontal="center" vertical="center"/>
    </xf>
    <xf numFmtId="0" fontId="9" fillId="4" borderId="0" xfId="0" applyFont="1" applyFill="1"/>
    <xf numFmtId="43" fontId="6" fillId="4" borderId="35" xfId="4" applyFont="1" applyFill="1" applyBorder="1" applyAlignment="1" applyProtection="1">
      <alignment horizontal="center" vertical="center"/>
    </xf>
    <xf numFmtId="43" fontId="6" fillId="4" borderId="2" xfId="4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10" fontId="0" fillId="0" borderId="0" xfId="0" applyNumberFormat="1"/>
    <xf numFmtId="0" fontId="0" fillId="0" borderId="0" xfId="0" applyAlignment="1">
      <alignment horizontal="center"/>
    </xf>
    <xf numFmtId="164" fontId="11" fillId="0" borderId="0" xfId="0" applyNumberFormat="1" applyFont="1"/>
    <xf numFmtId="164" fontId="14" fillId="3" borderId="1" xfId="0" applyNumberFormat="1" applyFont="1" applyFill="1" applyBorder="1" applyAlignment="1">
      <alignment vertical="center" wrapText="1"/>
    </xf>
    <xf numFmtId="166" fontId="11" fillId="0" borderId="1" xfId="4" applyNumberFormat="1" applyFont="1" applyFill="1" applyBorder="1"/>
    <xf numFmtId="164" fontId="11" fillId="0" borderId="1" xfId="4" applyNumberFormat="1" applyFont="1" applyFill="1" applyBorder="1"/>
    <xf numFmtId="4" fontId="14" fillId="3" borderId="1" xfId="0" applyNumberFormat="1" applyFont="1" applyFill="1" applyBorder="1" applyAlignment="1">
      <alignment vertical="center" wrapText="1"/>
    </xf>
    <xf numFmtId="10" fontId="7" fillId="3" borderId="1" xfId="2" applyNumberFormat="1" applyFont="1" applyFill="1" applyBorder="1" applyAlignment="1">
      <alignment horizontal="center"/>
    </xf>
    <xf numFmtId="0" fontId="15" fillId="0" borderId="1" xfId="1" applyNumberFormat="1" applyFont="1" applyFill="1" applyBorder="1" applyAlignment="1" applyProtection="1">
      <alignment horizontal="right" vertical="center"/>
    </xf>
    <xf numFmtId="0" fontId="15" fillId="4" borderId="17" xfId="1" applyFont="1" applyFill="1" applyBorder="1" applyAlignment="1">
      <alignment horizontal="left" vertical="center" wrapText="1"/>
    </xf>
    <xf numFmtId="0" fontId="15" fillId="4" borderId="26" xfId="1" applyFont="1" applyFill="1" applyBorder="1" applyAlignment="1">
      <alignment horizontal="left" vertical="center" wrapText="1"/>
    </xf>
    <xf numFmtId="0" fontId="15" fillId="4" borderId="19" xfId="1" applyFont="1" applyFill="1" applyBorder="1" applyAlignment="1">
      <alignment horizontal="left" vertical="center" wrapText="1"/>
    </xf>
    <xf numFmtId="0" fontId="15" fillId="4" borderId="17" xfId="1" applyFont="1" applyFill="1" applyBorder="1" applyAlignment="1">
      <alignment horizontal="left" vertical="center"/>
    </xf>
    <xf numFmtId="0" fontId="15" fillId="4" borderId="26" xfId="1" applyFont="1" applyFill="1" applyBorder="1" applyAlignment="1">
      <alignment horizontal="left" vertical="center"/>
    </xf>
    <xf numFmtId="0" fontId="15" fillId="4" borderId="19" xfId="1" applyFont="1" applyFill="1" applyBorder="1" applyAlignment="1">
      <alignment horizontal="left" vertical="center"/>
    </xf>
    <xf numFmtId="0" fontId="15" fillId="4" borderId="17" xfId="0" applyNumberFormat="1" applyFont="1" applyFill="1" applyBorder="1" applyAlignment="1" applyProtection="1">
      <alignment horizontal="left" vertical="center" shrinkToFit="1"/>
    </xf>
    <xf numFmtId="0" fontId="15" fillId="4" borderId="26" xfId="0" applyNumberFormat="1" applyFont="1" applyFill="1" applyBorder="1" applyAlignment="1" applyProtection="1">
      <alignment horizontal="left" vertical="center" shrinkToFit="1"/>
    </xf>
    <xf numFmtId="0" fontId="15" fillId="4" borderId="19" xfId="0" applyNumberFormat="1" applyFont="1" applyFill="1" applyBorder="1" applyAlignment="1" applyProtection="1">
      <alignment horizontal="left" vertical="center" shrinkToFit="1"/>
    </xf>
    <xf numFmtId="0" fontId="15" fillId="4" borderId="17" xfId="1" applyFont="1" applyFill="1" applyBorder="1" applyAlignment="1">
      <alignment horizontal="right" vertical="center"/>
    </xf>
    <xf numFmtId="0" fontId="15" fillId="4" borderId="26" xfId="1" applyFont="1" applyFill="1" applyBorder="1" applyAlignment="1">
      <alignment horizontal="right" vertical="center"/>
    </xf>
    <xf numFmtId="0" fontId="15" fillId="4" borderId="19" xfId="1" applyFont="1" applyFill="1" applyBorder="1" applyAlignment="1">
      <alignment horizontal="right" vertical="center"/>
    </xf>
    <xf numFmtId="0" fontId="15" fillId="4" borderId="17" xfId="0" applyNumberFormat="1" applyFont="1" applyFill="1" applyBorder="1" applyAlignment="1" applyProtection="1">
      <alignment horizontal="left" vertical="center"/>
      <protection locked="0"/>
    </xf>
    <xf numFmtId="0" fontId="15" fillId="4" borderId="26" xfId="0" applyNumberFormat="1" applyFont="1" applyFill="1" applyBorder="1" applyAlignment="1" applyProtection="1">
      <alignment horizontal="left" vertical="center"/>
      <protection locked="0"/>
    </xf>
    <xf numFmtId="0" fontId="15" fillId="4" borderId="19" xfId="0" applyNumberFormat="1" applyFont="1" applyFill="1" applyBorder="1" applyAlignment="1" applyProtection="1">
      <alignment horizontal="left" vertical="center"/>
      <protection locked="0"/>
    </xf>
    <xf numFmtId="0" fontId="13" fillId="4" borderId="17" xfId="1" applyFont="1" applyFill="1" applyBorder="1" applyAlignment="1">
      <alignment horizontal="right" vertical="center"/>
    </xf>
    <xf numFmtId="0" fontId="13" fillId="4" borderId="26" xfId="1" applyFont="1" applyFill="1" applyBorder="1" applyAlignment="1">
      <alignment horizontal="right" vertical="center"/>
    </xf>
    <xf numFmtId="0" fontId="13" fillId="4" borderId="19" xfId="1" applyFont="1" applyFill="1" applyBorder="1" applyAlignment="1">
      <alignment horizontal="right" vertical="center"/>
    </xf>
    <xf numFmtId="0" fontId="13" fillId="4" borderId="17" xfId="1" applyNumberFormat="1" applyFont="1" applyFill="1" applyBorder="1" applyAlignment="1" applyProtection="1">
      <alignment horizontal="left" vertical="center" shrinkToFit="1"/>
    </xf>
    <xf numFmtId="0" fontId="13" fillId="4" borderId="26" xfId="1" applyNumberFormat="1" applyFont="1" applyFill="1" applyBorder="1" applyAlignment="1" applyProtection="1">
      <alignment horizontal="left" vertical="center" shrinkToFit="1"/>
    </xf>
    <xf numFmtId="0" fontId="13" fillId="4" borderId="19" xfId="1" applyNumberFormat="1" applyFont="1" applyFill="1" applyBorder="1" applyAlignment="1" applyProtection="1">
      <alignment horizontal="left" vertical="center" shrinkToFit="1"/>
    </xf>
    <xf numFmtId="0" fontId="15" fillId="4" borderId="17" xfId="1" applyNumberFormat="1" applyFont="1" applyFill="1" applyBorder="1" applyAlignment="1" applyProtection="1">
      <alignment horizontal="left" vertical="center" shrinkToFit="1"/>
    </xf>
    <xf numFmtId="0" fontId="15" fillId="4" borderId="26" xfId="1" applyNumberFormat="1" applyFont="1" applyFill="1" applyBorder="1" applyAlignment="1" applyProtection="1">
      <alignment horizontal="left" vertical="center" shrinkToFit="1"/>
    </xf>
    <xf numFmtId="0" fontId="15" fillId="4" borderId="19" xfId="1" applyNumberFormat="1" applyFont="1" applyFill="1" applyBorder="1" applyAlignment="1" applyProtection="1">
      <alignment horizontal="left" vertical="center" shrinkToFit="1"/>
    </xf>
    <xf numFmtId="164" fontId="15" fillId="0" borderId="33" xfId="4" applyNumberFormat="1" applyFont="1" applyBorder="1" applyAlignment="1">
      <alignment horizontal="center" vertical="center" wrapText="1"/>
    </xf>
    <xf numFmtId="164" fontId="15" fillId="0" borderId="16" xfId="4" applyNumberFormat="1" applyFont="1" applyBorder="1" applyAlignment="1">
      <alignment horizontal="center" vertical="center" wrapText="1"/>
    </xf>
    <xf numFmtId="164" fontId="15" fillId="0" borderId="28" xfId="4" applyNumberFormat="1" applyFont="1" applyBorder="1" applyAlignment="1">
      <alignment horizontal="center" vertical="center" wrapText="1"/>
    </xf>
    <xf numFmtId="164" fontId="6" fillId="4" borderId="3" xfId="4" applyNumberFormat="1" applyFont="1" applyFill="1" applyBorder="1" applyAlignment="1" applyProtection="1">
      <alignment horizontal="center" vertical="center"/>
    </xf>
    <xf numFmtId="164" fontId="6" fillId="4" borderId="2" xfId="4" applyNumberFormat="1" applyFont="1" applyFill="1" applyBorder="1" applyAlignment="1" applyProtection="1">
      <alignment horizontal="center" vertical="center"/>
    </xf>
    <xf numFmtId="164" fontId="6" fillId="4" borderId="3" xfId="4" applyNumberFormat="1" applyFont="1" applyFill="1" applyBorder="1" applyAlignment="1" applyProtection="1">
      <alignment horizontal="center" vertical="center" wrapText="1"/>
    </xf>
    <xf numFmtId="164" fontId="6" fillId="4" borderId="2" xfId="4" applyNumberFormat="1" applyFont="1" applyFill="1" applyBorder="1" applyAlignment="1" applyProtection="1">
      <alignment horizontal="center" vertical="center" wrapText="1"/>
    </xf>
    <xf numFmtId="43" fontId="6" fillId="4" borderId="34" xfId="4" applyFont="1" applyFill="1" applyBorder="1" applyAlignment="1" applyProtection="1">
      <alignment horizontal="center" vertical="center"/>
    </xf>
    <xf numFmtId="43" fontId="6" fillId="4" borderId="35" xfId="4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right" vertical="center" wrapText="1"/>
    </xf>
    <xf numFmtId="0" fontId="16" fillId="0" borderId="17" xfId="1" applyNumberFormat="1" applyFont="1" applyFill="1" applyBorder="1" applyAlignment="1" applyProtection="1">
      <alignment horizontal="center" vertical="center" shrinkToFit="1"/>
    </xf>
    <xf numFmtId="0" fontId="16" fillId="0" borderId="26" xfId="1" applyNumberFormat="1" applyFont="1" applyFill="1" applyBorder="1" applyAlignment="1" applyProtection="1">
      <alignment horizontal="center" vertical="center" shrinkToFit="1"/>
    </xf>
    <xf numFmtId="0" fontId="16" fillId="0" borderId="19" xfId="1" applyNumberFormat="1" applyFont="1" applyFill="1" applyBorder="1" applyAlignment="1" applyProtection="1">
      <alignment horizontal="center" vertical="center" shrinkToFit="1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43" fontId="16" fillId="0" borderId="17" xfId="6" applyFont="1" applyBorder="1" applyAlignment="1">
      <alignment horizontal="center" wrapText="1"/>
    </xf>
    <xf numFmtId="43" fontId="16" fillId="0" borderId="26" xfId="6" applyFont="1" applyBorder="1" applyAlignment="1">
      <alignment horizontal="center" wrapText="1"/>
    </xf>
    <xf numFmtId="43" fontId="16" fillId="0" borderId="19" xfId="6" applyFont="1" applyBorder="1" applyAlignment="1">
      <alignment horizontal="center" wrapText="1"/>
    </xf>
    <xf numFmtId="0" fontId="14" fillId="4" borderId="17" xfId="0" applyFont="1" applyFill="1" applyBorder="1" applyAlignment="1">
      <alignment horizontal="left" vertical="center" wrapText="1"/>
    </xf>
    <xf numFmtId="0" fontId="14" fillId="4" borderId="26" xfId="0" applyFont="1" applyFill="1" applyBorder="1" applyAlignment="1">
      <alignment horizontal="left" vertical="center" wrapText="1"/>
    </xf>
    <xf numFmtId="0" fontId="14" fillId="4" borderId="19" xfId="0" applyFont="1" applyFill="1" applyBorder="1" applyAlignment="1">
      <alignment horizontal="left" vertical="center" wrapText="1"/>
    </xf>
    <xf numFmtId="0" fontId="15" fillId="4" borderId="3" xfId="1" applyFont="1" applyFill="1" applyBorder="1" applyAlignment="1">
      <alignment horizontal="center" vertical="center"/>
    </xf>
    <xf numFmtId="0" fontId="15" fillId="4" borderId="5" xfId="1" applyFont="1" applyFill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0" fontId="15" fillId="4" borderId="3" xfId="0" applyNumberFormat="1" applyFont="1" applyFill="1" applyBorder="1" applyAlignment="1" applyProtection="1">
      <alignment horizontal="center" vertical="center" wrapText="1" shrinkToFit="1"/>
    </xf>
    <xf numFmtId="0" fontId="15" fillId="4" borderId="5" xfId="0" applyNumberFormat="1" applyFont="1" applyFill="1" applyBorder="1" applyAlignment="1" applyProtection="1">
      <alignment horizontal="center" vertical="center" wrapText="1" shrinkToFit="1"/>
    </xf>
    <xf numFmtId="0" fontId="15" fillId="4" borderId="2" xfId="0" applyNumberFormat="1" applyFont="1" applyFill="1" applyBorder="1" applyAlignment="1" applyProtection="1">
      <alignment horizontal="center" vertical="center" wrapText="1" shrinkToFit="1"/>
    </xf>
    <xf numFmtId="0" fontId="16" fillId="4" borderId="17" xfId="1" applyNumberFormat="1" applyFont="1" applyFill="1" applyBorder="1" applyAlignment="1" applyProtection="1">
      <alignment horizontal="left" vertical="center" wrapText="1" shrinkToFit="1"/>
    </xf>
    <xf numFmtId="0" fontId="16" fillId="4" borderId="26" xfId="1" applyNumberFormat="1" applyFont="1" applyFill="1" applyBorder="1" applyAlignment="1" applyProtection="1">
      <alignment horizontal="left" vertical="center" wrapText="1" shrinkToFit="1"/>
    </xf>
    <xf numFmtId="0" fontId="16" fillId="4" borderId="19" xfId="1" applyNumberFormat="1" applyFont="1" applyFill="1" applyBorder="1" applyAlignment="1" applyProtection="1">
      <alignment horizontal="left" vertical="center" wrapText="1" shrinkToFit="1"/>
    </xf>
    <xf numFmtId="0" fontId="16" fillId="4" borderId="17" xfId="0" applyFont="1" applyFill="1" applyBorder="1" applyAlignment="1">
      <alignment horizontal="left" vertical="center" wrapText="1"/>
    </xf>
    <xf numFmtId="0" fontId="16" fillId="4" borderId="26" xfId="0" applyFont="1" applyFill="1" applyBorder="1" applyAlignment="1">
      <alignment horizontal="left" vertical="center" wrapText="1"/>
    </xf>
    <xf numFmtId="0" fontId="16" fillId="4" borderId="19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6" fillId="0" borderId="34" xfId="1" applyNumberFormat="1" applyFont="1" applyFill="1" applyBorder="1" applyAlignment="1" applyProtection="1">
      <alignment horizontal="center" vertical="center" shrinkToFit="1"/>
    </xf>
    <xf numFmtId="0" fontId="16" fillId="0" borderId="27" xfId="1" applyNumberFormat="1" applyFont="1" applyFill="1" applyBorder="1" applyAlignment="1" applyProtection="1">
      <alignment horizontal="center" vertical="center" shrinkToFit="1"/>
    </xf>
    <xf numFmtId="0" fontId="16" fillId="0" borderId="4" xfId="1" applyNumberFormat="1" applyFont="1" applyFill="1" applyBorder="1" applyAlignment="1" applyProtection="1">
      <alignment horizontal="center" vertical="center" shrinkToFit="1"/>
    </xf>
    <xf numFmtId="164" fontId="16" fillId="0" borderId="17" xfId="4" applyNumberFormat="1" applyFont="1" applyBorder="1" applyAlignment="1">
      <alignment horizontal="center" vertical="center" wrapText="1"/>
    </xf>
    <xf numFmtId="164" fontId="16" fillId="0" borderId="26" xfId="4" applyNumberFormat="1" applyFont="1" applyBorder="1" applyAlignment="1">
      <alignment horizontal="center" vertical="center" wrapText="1"/>
    </xf>
    <xf numFmtId="164" fontId="16" fillId="0" borderId="19" xfId="4" applyNumberFormat="1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4" borderId="1" xfId="0" applyNumberFormat="1" applyFont="1" applyFill="1" applyBorder="1" applyAlignment="1" applyProtection="1">
      <alignment horizontal="left" vertical="center" wrapText="1"/>
      <protection locked="0"/>
    </xf>
    <xf numFmtId="0" fontId="15" fillId="4" borderId="3" xfId="1" applyNumberFormat="1" applyFont="1" applyFill="1" applyBorder="1" applyAlignment="1" applyProtection="1">
      <alignment horizontal="center" vertical="center" shrinkToFit="1"/>
    </xf>
    <xf numFmtId="0" fontId="15" fillId="4" borderId="5" xfId="1" applyNumberFormat="1" applyFont="1" applyFill="1" applyBorder="1" applyAlignment="1" applyProtection="1">
      <alignment horizontal="center" vertical="center" shrinkToFit="1"/>
    </xf>
    <xf numFmtId="0" fontId="15" fillId="4" borderId="2" xfId="1" applyNumberFormat="1" applyFont="1" applyFill="1" applyBorder="1" applyAlignment="1" applyProtection="1">
      <alignment horizontal="center" vertical="center" shrinkToFit="1"/>
    </xf>
    <xf numFmtId="0" fontId="15" fillId="4" borderId="4" xfId="0" applyFont="1" applyFill="1" applyBorder="1" applyAlignment="1">
      <alignment horizontal="center" vertical="center"/>
    </xf>
    <xf numFmtId="0" fontId="15" fillId="4" borderId="37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6" fillId="0" borderId="40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7" fillId="4" borderId="6" xfId="0" applyFont="1" applyFill="1" applyBorder="1" applyAlignment="1">
      <alignment horizontal="center" wrapText="1"/>
    </xf>
    <xf numFmtId="164" fontId="5" fillId="0" borderId="42" xfId="4" applyNumberFormat="1" applyFont="1" applyBorder="1" applyAlignment="1">
      <alignment horizontal="center" vertical="center" wrapText="1"/>
    </xf>
    <xf numFmtId="164" fontId="5" fillId="0" borderId="43" xfId="4" applyNumberFormat="1" applyFont="1" applyBorder="1" applyAlignment="1">
      <alignment horizontal="center" vertical="center" wrapText="1"/>
    </xf>
    <xf numFmtId="164" fontId="5" fillId="0" borderId="44" xfId="4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right"/>
    </xf>
    <xf numFmtId="0" fontId="7" fillId="0" borderId="6" xfId="0" applyFont="1" applyFill="1" applyBorder="1" applyAlignment="1">
      <alignment horizontal="center" wrapText="1"/>
    </xf>
    <xf numFmtId="0" fontId="7" fillId="0" borderId="38" xfId="0" applyFont="1" applyFill="1" applyBorder="1" applyAlignment="1">
      <alignment horizontal="center" wrapText="1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</cellXfs>
  <cellStyles count="8">
    <cellStyle name="Normal" xfId="0" builtinId="0"/>
    <cellStyle name="Normal 2" xfId="1"/>
    <cellStyle name="Porcentagem" xfId="2" builtinId="5"/>
    <cellStyle name="Porcentagem 2" xfId="3"/>
    <cellStyle name="Separador de milhares" xfId="4" builtinId="3"/>
    <cellStyle name="Separador de milhares 2" xfId="6"/>
    <cellStyle name="Separador de milhares 2 2" xfId="7"/>
    <cellStyle name="Separador de milhares_Plan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95249</xdr:colOff>
      <xdr:row>239</xdr:row>
      <xdr:rowOff>104774</xdr:rowOff>
    </xdr:from>
    <xdr:ext cx="5381625" cy="1514476"/>
    <xdr:sp macro="" textlink="">
      <xdr:nvSpPr>
        <xdr:cNvPr id="2" name="CaixaDeTexto 1"/>
        <xdr:cNvSpPr txBox="1"/>
      </xdr:nvSpPr>
      <xdr:spPr>
        <a:xfrm>
          <a:off x="95249" y="86086949"/>
          <a:ext cx="5381625" cy="1514476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A Comissão irá avaliar, separadamente, os itens, subitens e totais de cada planilha como critério de julgamento. </a:t>
          </a:r>
          <a:endParaRPr lang="pt-B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Serão desclassificadas, com base no artigo 48, incisos I e II da Lei n.º 8.666/93, as propostas que omitirem ou deixarem de cotar os custos de qualquer item, ou sub-item, especificados na Planilha de Preços e Quantitativos.</a:t>
          </a:r>
          <a:endParaRPr lang="pt-BR" sz="1100">
            <a:solidFill>
              <a:srgbClr val="FF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222250</xdr:colOff>
      <xdr:row>31</xdr:row>
      <xdr:rowOff>95250</xdr:rowOff>
    </xdr:from>
    <xdr:ext cx="5566834" cy="1968500"/>
    <xdr:sp macro="" textlink="">
      <xdr:nvSpPr>
        <xdr:cNvPr id="2" name="CaixaDeTexto 1"/>
        <xdr:cNvSpPr txBox="1"/>
      </xdr:nvSpPr>
      <xdr:spPr>
        <a:xfrm>
          <a:off x="836083" y="10795000"/>
          <a:ext cx="5566834" cy="196850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Deverá ser apresentada composição de custos de todos os  itens e subitens da planilha de orçamento sintético.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Cada licitante deve elaborar suas composições de custos incluindo todos os materiais, equipamentos e mão-de-obra que entenderem necessário para a conclusão do serviço de acordo com a especificação técnica. 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Não poderá haver nenhum pleito de alteração de valores das planilhas em função das composições apresentadas pela UFVJM.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5"/>
  <sheetViews>
    <sheetView tabSelected="1" view="pageBreakPreview" zoomScaleSheetLayoutView="100" workbookViewId="0">
      <pane ySplit="6" topLeftCell="A7" activePane="bottomLeft" state="frozen"/>
      <selection pane="bottomLeft" activeCell="A240" sqref="A240"/>
    </sheetView>
  </sheetViews>
  <sheetFormatPr defaultRowHeight="15"/>
  <cols>
    <col min="1" max="1" width="9.140625" style="109"/>
    <col min="2" max="2" width="12" style="86" customWidth="1"/>
    <col min="3" max="3" width="61.42578125" style="105" customWidth="1"/>
    <col min="4" max="4" width="5.28515625" style="86" bestFit="1" customWidth="1"/>
    <col min="5" max="5" width="10.5703125" style="157" bestFit="1" customWidth="1"/>
    <col min="6" max="6" width="11.5703125" style="157" bestFit="1" customWidth="1"/>
    <col min="7" max="7" width="13.28515625" style="157" bestFit="1" customWidth="1"/>
    <col min="8" max="8" width="10.5703125" style="58" bestFit="1" customWidth="1"/>
    <col min="9" max="9" width="9.140625" style="58"/>
    <col min="10" max="10" width="11.7109375" style="58" bestFit="1" customWidth="1"/>
    <col min="11" max="16384" width="9.140625" style="58"/>
  </cols>
  <sheetData>
    <row r="1" spans="1:7" ht="69" customHeight="1">
      <c r="A1" s="389" t="s">
        <v>657</v>
      </c>
      <c r="B1" s="390"/>
      <c r="C1" s="390"/>
      <c r="D1" s="390"/>
      <c r="E1" s="390"/>
      <c r="F1" s="390"/>
      <c r="G1" s="391"/>
    </row>
    <row r="2" spans="1:7" s="105" customFormat="1">
      <c r="A2" s="364" t="s">
        <v>568</v>
      </c>
      <c r="B2" s="364"/>
      <c r="C2" s="364"/>
      <c r="D2" s="364"/>
      <c r="E2" s="364"/>
      <c r="F2" s="364"/>
      <c r="G2" s="305">
        <f>G237</f>
        <v>0</v>
      </c>
    </row>
    <row r="3" spans="1:7" s="105" customFormat="1">
      <c r="A3" s="364" t="s">
        <v>565</v>
      </c>
      <c r="B3" s="364"/>
      <c r="C3" s="364"/>
      <c r="D3" s="364"/>
      <c r="E3" s="364"/>
      <c r="F3" s="364"/>
      <c r="G3" s="307">
        <f>G238</f>
        <v>0</v>
      </c>
    </row>
    <row r="4" spans="1:7" s="105" customFormat="1">
      <c r="A4" s="364" t="s">
        <v>569</v>
      </c>
      <c r="B4" s="364"/>
      <c r="C4" s="364"/>
      <c r="D4" s="364"/>
      <c r="E4" s="364"/>
      <c r="F4" s="364"/>
      <c r="G4" s="305">
        <f>G239</f>
        <v>0</v>
      </c>
    </row>
    <row r="5" spans="1:7" s="349" customFormat="1" ht="12.75">
      <c r="A5" s="392" t="s">
        <v>0</v>
      </c>
      <c r="B5" s="394" t="s">
        <v>152</v>
      </c>
      <c r="C5" s="392" t="s">
        <v>1</v>
      </c>
      <c r="D5" s="392" t="s">
        <v>153</v>
      </c>
      <c r="E5" s="396" t="s">
        <v>2</v>
      </c>
      <c r="F5" s="347" t="s">
        <v>154</v>
      </c>
      <c r="G5" s="348" t="s">
        <v>155</v>
      </c>
    </row>
    <row r="6" spans="1:7" s="349" customFormat="1" ht="12.75">
      <c r="A6" s="393"/>
      <c r="B6" s="395"/>
      <c r="C6" s="393"/>
      <c r="D6" s="393"/>
      <c r="E6" s="397"/>
      <c r="F6" s="350" t="s">
        <v>156</v>
      </c>
      <c r="G6" s="351" t="s">
        <v>3</v>
      </c>
    </row>
    <row r="7" spans="1:7">
      <c r="A7" s="101" t="s">
        <v>278</v>
      </c>
      <c r="B7" s="386" t="s">
        <v>4</v>
      </c>
      <c r="C7" s="387"/>
      <c r="D7" s="387"/>
      <c r="E7" s="387"/>
      <c r="F7" s="387"/>
      <c r="G7" s="388"/>
    </row>
    <row r="8" spans="1:7" ht="45">
      <c r="A8" s="75" t="s">
        <v>277</v>
      </c>
      <c r="B8" s="117" t="s">
        <v>17</v>
      </c>
      <c r="C8" s="120" t="s">
        <v>174</v>
      </c>
      <c r="D8" s="75" t="s">
        <v>18</v>
      </c>
      <c r="E8" s="121">
        <v>1</v>
      </c>
      <c r="F8" s="122"/>
      <c r="G8" s="123">
        <f>E8*F8</f>
        <v>0</v>
      </c>
    </row>
    <row r="9" spans="1:7">
      <c r="A9" s="75" t="s">
        <v>279</v>
      </c>
      <c r="B9" s="117" t="s">
        <v>19</v>
      </c>
      <c r="C9" s="120" t="s">
        <v>175</v>
      </c>
      <c r="D9" s="75" t="s">
        <v>18</v>
      </c>
      <c r="E9" s="121">
        <v>1</v>
      </c>
      <c r="F9" s="124"/>
      <c r="G9" s="123">
        <f>E9*F9</f>
        <v>0</v>
      </c>
    </row>
    <row r="10" spans="1:7" s="71" customFormat="1">
      <c r="A10" s="374" t="s">
        <v>12</v>
      </c>
      <c r="B10" s="375"/>
      <c r="C10" s="375"/>
      <c r="D10" s="375"/>
      <c r="E10" s="375"/>
      <c r="F10" s="376"/>
      <c r="G10" s="125">
        <f>SUM(G8:G9)</f>
        <v>0</v>
      </c>
    </row>
    <row r="11" spans="1:7">
      <c r="A11" s="101" t="s">
        <v>280</v>
      </c>
      <c r="B11" s="386" t="s">
        <v>20</v>
      </c>
      <c r="C11" s="387"/>
      <c r="D11" s="387"/>
      <c r="E11" s="387"/>
      <c r="F11" s="387"/>
      <c r="G11" s="388"/>
    </row>
    <row r="12" spans="1:7" ht="30">
      <c r="A12" s="85" t="s">
        <v>281</v>
      </c>
      <c r="B12" s="117" t="s">
        <v>397</v>
      </c>
      <c r="C12" s="102" t="s">
        <v>21</v>
      </c>
      <c r="D12" s="76" t="s">
        <v>5</v>
      </c>
      <c r="E12" s="124">
        <v>9</v>
      </c>
      <c r="F12" s="124"/>
      <c r="G12" s="126"/>
    </row>
    <row r="13" spans="1:7" ht="60">
      <c r="A13" s="85" t="s">
        <v>282</v>
      </c>
      <c r="B13" s="117" t="s">
        <v>398</v>
      </c>
      <c r="C13" s="127" t="s">
        <v>22</v>
      </c>
      <c r="D13" s="76" t="s">
        <v>5</v>
      </c>
      <c r="E13" s="124">
        <v>25</v>
      </c>
      <c r="F13" s="124"/>
      <c r="G13" s="126"/>
    </row>
    <row r="14" spans="1:7" ht="45">
      <c r="A14" s="85" t="s">
        <v>283</v>
      </c>
      <c r="B14" s="117" t="s">
        <v>399</v>
      </c>
      <c r="C14" s="127" t="s">
        <v>23</v>
      </c>
      <c r="D14" s="76" t="s">
        <v>5</v>
      </c>
      <c r="E14" s="124">
        <v>86</v>
      </c>
      <c r="F14" s="124"/>
      <c r="G14" s="126"/>
    </row>
    <row r="15" spans="1:7" ht="45">
      <c r="A15" s="85" t="s">
        <v>284</v>
      </c>
      <c r="B15" s="117" t="s">
        <v>400</v>
      </c>
      <c r="C15" s="127" t="s">
        <v>24</v>
      </c>
      <c r="D15" s="76" t="s">
        <v>5</v>
      </c>
      <c r="E15" s="124">
        <v>25.41</v>
      </c>
      <c r="F15" s="124"/>
      <c r="G15" s="126"/>
    </row>
    <row r="16" spans="1:7" ht="45">
      <c r="A16" s="85" t="s">
        <v>285</v>
      </c>
      <c r="B16" s="117" t="s">
        <v>401</v>
      </c>
      <c r="C16" s="127" t="s">
        <v>25</v>
      </c>
      <c r="D16" s="77" t="s">
        <v>18</v>
      </c>
      <c r="E16" s="124">
        <v>1</v>
      </c>
      <c r="F16" s="124"/>
      <c r="G16" s="126"/>
    </row>
    <row r="17" spans="1:9" ht="60">
      <c r="A17" s="85" t="s">
        <v>286</v>
      </c>
      <c r="B17" s="117" t="s">
        <v>402</v>
      </c>
      <c r="C17" s="127" t="s">
        <v>26</v>
      </c>
      <c r="D17" s="77" t="s">
        <v>18</v>
      </c>
      <c r="E17" s="124">
        <v>1</v>
      </c>
      <c r="F17" s="124"/>
      <c r="G17" s="126"/>
    </row>
    <row r="18" spans="1:9" ht="60">
      <c r="A18" s="85" t="s">
        <v>287</v>
      </c>
      <c r="B18" s="117" t="s">
        <v>403</v>
      </c>
      <c r="C18" s="127" t="s">
        <v>27</v>
      </c>
      <c r="D18" s="77" t="s">
        <v>18</v>
      </c>
      <c r="E18" s="124">
        <v>1</v>
      </c>
      <c r="F18" s="124"/>
      <c r="G18" s="126"/>
    </row>
    <row r="19" spans="1:9" ht="30">
      <c r="A19" s="85" t="s">
        <v>288</v>
      </c>
      <c r="B19" s="117" t="s">
        <v>404</v>
      </c>
      <c r="C19" s="127" t="s">
        <v>178</v>
      </c>
      <c r="D19" s="77" t="s">
        <v>5</v>
      </c>
      <c r="E19" s="155">
        <v>2820</v>
      </c>
      <c r="F19" s="124"/>
      <c r="G19" s="126"/>
    </row>
    <row r="20" spans="1:9" ht="30">
      <c r="A20" s="85" t="s">
        <v>289</v>
      </c>
      <c r="B20" s="117" t="s">
        <v>405</v>
      </c>
      <c r="C20" s="127" t="s">
        <v>28</v>
      </c>
      <c r="D20" s="76" t="s">
        <v>5</v>
      </c>
      <c r="E20" s="155">
        <v>1880</v>
      </c>
      <c r="F20" s="124"/>
      <c r="G20" s="126"/>
    </row>
    <row r="21" spans="1:9" s="71" customFormat="1">
      <c r="A21" s="374" t="s">
        <v>12</v>
      </c>
      <c r="B21" s="375"/>
      <c r="C21" s="375"/>
      <c r="D21" s="375"/>
      <c r="E21" s="375"/>
      <c r="F21" s="376"/>
      <c r="G21" s="125">
        <f>SUM(G12:G20)</f>
        <v>0</v>
      </c>
    </row>
    <row r="22" spans="1:9" s="71" customFormat="1">
      <c r="A22" s="106" t="s">
        <v>290</v>
      </c>
      <c r="B22" s="386" t="s">
        <v>29</v>
      </c>
      <c r="C22" s="387"/>
      <c r="D22" s="387"/>
      <c r="E22" s="387"/>
      <c r="F22" s="387"/>
      <c r="G22" s="388"/>
      <c r="I22" s="100"/>
    </row>
    <row r="23" spans="1:9" ht="30">
      <c r="A23" s="85" t="s">
        <v>291</v>
      </c>
      <c r="B23" s="117" t="s">
        <v>509</v>
      </c>
      <c r="C23" s="127" t="s">
        <v>30</v>
      </c>
      <c r="D23" s="76" t="s">
        <v>5</v>
      </c>
      <c r="E23" s="124">
        <v>3000</v>
      </c>
      <c r="F23" s="124"/>
      <c r="G23" s="124"/>
      <c r="I23" s="62"/>
    </row>
    <row r="24" spans="1:9" ht="30">
      <c r="A24" s="85" t="s">
        <v>292</v>
      </c>
      <c r="B24" s="117" t="s">
        <v>512</v>
      </c>
      <c r="C24" s="103" t="s">
        <v>180</v>
      </c>
      <c r="D24" s="352" t="s">
        <v>5</v>
      </c>
      <c r="E24" s="91">
        <f>1583.21*1.3</f>
        <v>2058.1730000000002</v>
      </c>
      <c r="F24" s="124"/>
      <c r="G24" s="124"/>
      <c r="I24" s="61"/>
    </row>
    <row r="25" spans="1:9" ht="45">
      <c r="A25" s="85" t="s">
        <v>293</v>
      </c>
      <c r="B25" s="117" t="s">
        <v>510</v>
      </c>
      <c r="C25" s="103" t="s">
        <v>177</v>
      </c>
      <c r="D25" s="77" t="s">
        <v>8</v>
      </c>
      <c r="E25" s="91">
        <f>1740.22*1.3</f>
        <v>2262.2860000000001</v>
      </c>
      <c r="F25" s="124"/>
      <c r="G25" s="124"/>
      <c r="I25" s="61"/>
    </row>
    <row r="26" spans="1:9" ht="30">
      <c r="A26" s="85" t="s">
        <v>294</v>
      </c>
      <c r="B26" s="117" t="s">
        <v>511</v>
      </c>
      <c r="C26" s="127" t="s">
        <v>31</v>
      </c>
      <c r="D26" s="77" t="s">
        <v>8</v>
      </c>
      <c r="E26" s="155">
        <f>E25/3</f>
        <v>754.09533333333331</v>
      </c>
      <c r="F26" s="124"/>
      <c r="G26" s="124"/>
      <c r="I26" s="61"/>
    </row>
    <row r="27" spans="1:9" s="71" customFormat="1">
      <c r="A27" s="374" t="s">
        <v>12</v>
      </c>
      <c r="B27" s="375"/>
      <c r="C27" s="375"/>
      <c r="D27" s="375"/>
      <c r="E27" s="375"/>
      <c r="F27" s="376"/>
      <c r="G27" s="125">
        <f>SUM(G23:G26)</f>
        <v>0</v>
      </c>
      <c r="I27" s="100"/>
    </row>
    <row r="28" spans="1:9" s="71" customFormat="1">
      <c r="A28" s="101" t="s">
        <v>295</v>
      </c>
      <c r="B28" s="386" t="s">
        <v>32</v>
      </c>
      <c r="C28" s="387"/>
      <c r="D28" s="387"/>
      <c r="E28" s="387"/>
      <c r="F28" s="387"/>
      <c r="G28" s="388"/>
      <c r="I28" s="100"/>
    </row>
    <row r="29" spans="1:9" ht="30">
      <c r="A29" s="107" t="s">
        <v>296</v>
      </c>
      <c r="B29" s="117" t="s">
        <v>513</v>
      </c>
      <c r="C29" s="128" t="s">
        <v>173</v>
      </c>
      <c r="D29" s="78" t="s">
        <v>7</v>
      </c>
      <c r="E29" s="294">
        <v>606</v>
      </c>
      <c r="F29" s="129"/>
      <c r="G29" s="130"/>
      <c r="I29" s="61"/>
    </row>
    <row r="30" spans="1:9" ht="30">
      <c r="A30" s="107" t="s">
        <v>297</v>
      </c>
      <c r="B30" s="117" t="s">
        <v>406</v>
      </c>
      <c r="C30" s="103" t="s">
        <v>9</v>
      </c>
      <c r="D30" s="78" t="s">
        <v>7</v>
      </c>
      <c r="E30" s="294">
        <v>606</v>
      </c>
      <c r="F30" s="131"/>
      <c r="G30" s="130"/>
      <c r="I30" s="61"/>
    </row>
    <row r="31" spans="1:9" ht="30">
      <c r="A31" s="107" t="s">
        <v>298</v>
      </c>
      <c r="B31" s="117" t="s">
        <v>407</v>
      </c>
      <c r="C31" s="120" t="s">
        <v>33</v>
      </c>
      <c r="D31" s="79" t="s">
        <v>8</v>
      </c>
      <c r="E31" s="132">
        <v>131.88999999999999</v>
      </c>
      <c r="F31" s="98"/>
      <c r="G31" s="130"/>
      <c r="I31" s="62"/>
    </row>
    <row r="32" spans="1:9" ht="30">
      <c r="A32" s="107" t="s">
        <v>299</v>
      </c>
      <c r="B32" s="293" t="s">
        <v>408</v>
      </c>
      <c r="C32" s="120" t="s">
        <v>34</v>
      </c>
      <c r="D32" s="79" t="s">
        <v>5</v>
      </c>
      <c r="E32" s="132">
        <v>108.12</v>
      </c>
      <c r="F32" s="98"/>
      <c r="G32" s="130"/>
      <c r="I32" s="61"/>
    </row>
    <row r="33" spans="1:8" ht="30">
      <c r="A33" s="107" t="s">
        <v>300</v>
      </c>
      <c r="B33" s="117" t="s">
        <v>409</v>
      </c>
      <c r="C33" s="120" t="s">
        <v>35</v>
      </c>
      <c r="D33" s="79" t="s">
        <v>5</v>
      </c>
      <c r="E33" s="132">
        <v>36.76</v>
      </c>
      <c r="F33" s="98"/>
      <c r="G33" s="130"/>
    </row>
    <row r="34" spans="1:8" ht="30">
      <c r="A34" s="107" t="s">
        <v>301</v>
      </c>
      <c r="B34" s="117" t="s">
        <v>410</v>
      </c>
      <c r="C34" s="127" t="s">
        <v>36</v>
      </c>
      <c r="D34" s="76" t="s">
        <v>5</v>
      </c>
      <c r="E34" s="155">
        <v>5.41</v>
      </c>
      <c r="F34" s="122"/>
      <c r="G34" s="130"/>
    </row>
    <row r="35" spans="1:8" ht="30">
      <c r="A35" s="107" t="s">
        <v>302</v>
      </c>
      <c r="B35" s="117" t="s">
        <v>411</v>
      </c>
      <c r="C35" s="127" t="s">
        <v>37</v>
      </c>
      <c r="D35" s="76" t="s">
        <v>8</v>
      </c>
      <c r="E35" s="155">
        <v>180.95</v>
      </c>
      <c r="F35" s="122"/>
      <c r="G35" s="130"/>
    </row>
    <row r="36" spans="1:8" ht="30">
      <c r="A36" s="107" t="s">
        <v>303</v>
      </c>
      <c r="B36" s="117" t="s">
        <v>412</v>
      </c>
      <c r="C36" s="127" t="s">
        <v>38</v>
      </c>
      <c r="D36" s="76" t="s">
        <v>8</v>
      </c>
      <c r="E36" s="155">
        <f>E35</f>
        <v>180.95</v>
      </c>
      <c r="F36" s="122"/>
      <c r="G36" s="130"/>
    </row>
    <row r="37" spans="1:8" ht="30">
      <c r="A37" s="107" t="s">
        <v>304</v>
      </c>
      <c r="B37" s="117" t="s">
        <v>413</v>
      </c>
      <c r="C37" s="127" t="s">
        <v>39</v>
      </c>
      <c r="D37" s="76" t="s">
        <v>8</v>
      </c>
      <c r="E37" s="155">
        <f>E36</f>
        <v>180.95</v>
      </c>
      <c r="F37" s="122"/>
      <c r="G37" s="130"/>
    </row>
    <row r="38" spans="1:8" ht="45">
      <c r="A38" s="107" t="s">
        <v>305</v>
      </c>
      <c r="B38" s="117" t="s">
        <v>414</v>
      </c>
      <c r="C38" s="127" t="s">
        <v>40</v>
      </c>
      <c r="D38" s="77" t="s">
        <v>5</v>
      </c>
      <c r="E38" s="155">
        <v>1359.01</v>
      </c>
      <c r="F38" s="122"/>
      <c r="G38" s="130"/>
      <c r="H38" s="358"/>
    </row>
    <row r="39" spans="1:8" ht="30">
      <c r="A39" s="107" t="s">
        <v>306</v>
      </c>
      <c r="B39" s="117" t="s">
        <v>415</v>
      </c>
      <c r="C39" s="127" t="s">
        <v>41</v>
      </c>
      <c r="D39" s="77" t="s">
        <v>6</v>
      </c>
      <c r="E39" s="155">
        <v>9054.6</v>
      </c>
      <c r="F39" s="122"/>
      <c r="G39" s="130"/>
      <c r="H39" s="358"/>
    </row>
    <row r="40" spans="1:8" s="71" customFormat="1">
      <c r="A40" s="374" t="s">
        <v>12</v>
      </c>
      <c r="B40" s="375"/>
      <c r="C40" s="375"/>
      <c r="D40" s="375"/>
      <c r="E40" s="375"/>
      <c r="F40" s="376"/>
      <c r="G40" s="125">
        <f>SUM(G29:G39)</f>
        <v>0</v>
      </c>
    </row>
    <row r="41" spans="1:8" s="71" customFormat="1">
      <c r="A41" s="83" t="s">
        <v>307</v>
      </c>
      <c r="B41" s="386" t="s">
        <v>128</v>
      </c>
      <c r="C41" s="387"/>
      <c r="D41" s="387"/>
      <c r="E41" s="387"/>
      <c r="F41" s="387"/>
      <c r="G41" s="388"/>
    </row>
    <row r="42" spans="1:8" ht="30">
      <c r="A42" s="82" t="s">
        <v>308</v>
      </c>
      <c r="B42" s="117" t="s">
        <v>416</v>
      </c>
      <c r="C42" s="133" t="s">
        <v>15</v>
      </c>
      <c r="D42" s="80" t="s">
        <v>5</v>
      </c>
      <c r="E42" s="295">
        <v>970.92</v>
      </c>
      <c r="F42" s="134"/>
      <c r="G42" s="134">
        <f>E42*F42</f>
        <v>0</v>
      </c>
    </row>
    <row r="43" spans="1:8" s="71" customFormat="1">
      <c r="A43" s="374" t="s">
        <v>12</v>
      </c>
      <c r="B43" s="375"/>
      <c r="C43" s="375"/>
      <c r="D43" s="375"/>
      <c r="E43" s="375"/>
      <c r="F43" s="376"/>
      <c r="G43" s="125">
        <f>G42</f>
        <v>0</v>
      </c>
    </row>
    <row r="44" spans="1:8" s="71" customFormat="1">
      <c r="A44" s="106" t="s">
        <v>309</v>
      </c>
      <c r="B44" s="386" t="s">
        <v>42</v>
      </c>
      <c r="C44" s="387"/>
      <c r="D44" s="387"/>
      <c r="E44" s="387"/>
      <c r="F44" s="387"/>
      <c r="G44" s="388"/>
    </row>
    <row r="45" spans="1:8" ht="30">
      <c r="A45" s="85" t="s">
        <v>310</v>
      </c>
      <c r="B45" s="117" t="s">
        <v>411</v>
      </c>
      <c r="C45" s="120" t="s">
        <v>37</v>
      </c>
      <c r="D45" s="76" t="s">
        <v>8</v>
      </c>
      <c r="E45" s="155">
        <v>276.52999999999997</v>
      </c>
      <c r="F45" s="122"/>
      <c r="G45" s="122"/>
    </row>
    <row r="46" spans="1:8" ht="30">
      <c r="A46" s="85" t="s">
        <v>311</v>
      </c>
      <c r="B46" s="117" t="s">
        <v>417</v>
      </c>
      <c r="C46" s="120" t="s">
        <v>43</v>
      </c>
      <c r="D46" s="76" t="s">
        <v>5</v>
      </c>
      <c r="E46" s="155">
        <v>3140.01</v>
      </c>
      <c r="F46" s="122"/>
      <c r="G46" s="122"/>
    </row>
    <row r="47" spans="1:8" ht="30">
      <c r="A47" s="85" t="s">
        <v>312</v>
      </c>
      <c r="B47" s="117" t="s">
        <v>415</v>
      </c>
      <c r="C47" s="127" t="s">
        <v>41</v>
      </c>
      <c r="D47" s="77" t="s">
        <v>6</v>
      </c>
      <c r="E47" s="155">
        <v>27291.5</v>
      </c>
      <c r="F47" s="122"/>
      <c r="G47" s="122"/>
      <c r="H47" s="358"/>
    </row>
    <row r="48" spans="1:8" ht="30">
      <c r="A48" s="85" t="s">
        <v>313</v>
      </c>
      <c r="B48" s="117" t="s">
        <v>413</v>
      </c>
      <c r="C48" s="127" t="s">
        <v>44</v>
      </c>
      <c r="D48" s="76" t="s">
        <v>8</v>
      </c>
      <c r="E48" s="155">
        <f>E45</f>
        <v>276.52999999999997</v>
      </c>
      <c r="F48" s="122"/>
      <c r="G48" s="122"/>
    </row>
    <row r="49" spans="1:7" ht="45">
      <c r="A49" s="85" t="s">
        <v>314</v>
      </c>
      <c r="B49" s="117" t="s">
        <v>464</v>
      </c>
      <c r="C49" s="103" t="s">
        <v>653</v>
      </c>
      <c r="D49" s="103" t="s">
        <v>5</v>
      </c>
      <c r="E49" s="362">
        <f>908*2</f>
        <v>1816</v>
      </c>
      <c r="F49" s="359"/>
      <c r="G49" s="359"/>
    </row>
    <row r="50" spans="1:7" s="71" customFormat="1">
      <c r="A50" s="374" t="s">
        <v>12</v>
      </c>
      <c r="B50" s="375"/>
      <c r="C50" s="375"/>
      <c r="D50" s="375"/>
      <c r="E50" s="375"/>
      <c r="F50" s="376"/>
      <c r="G50" s="125">
        <f>SUM(G45:G49)</f>
        <v>0</v>
      </c>
    </row>
    <row r="51" spans="1:7" s="71" customFormat="1">
      <c r="A51" s="101" t="s">
        <v>315</v>
      </c>
      <c r="B51" s="386" t="s">
        <v>45</v>
      </c>
      <c r="C51" s="387"/>
      <c r="D51" s="387"/>
      <c r="E51" s="387"/>
      <c r="F51" s="387"/>
      <c r="G51" s="388"/>
    </row>
    <row r="52" spans="1:7" ht="45">
      <c r="A52" s="85" t="s">
        <v>316</v>
      </c>
      <c r="B52" s="117" t="s">
        <v>418</v>
      </c>
      <c r="C52" s="135" t="s">
        <v>46</v>
      </c>
      <c r="D52" s="76" t="s">
        <v>5</v>
      </c>
      <c r="E52" s="136">
        <v>548.48</v>
      </c>
      <c r="F52" s="137"/>
      <c r="G52" s="137"/>
    </row>
    <row r="53" spans="1:7" ht="45">
      <c r="A53" s="85" t="s">
        <v>317</v>
      </c>
      <c r="B53" s="117" t="s">
        <v>419</v>
      </c>
      <c r="C53" s="135" t="s">
        <v>127</v>
      </c>
      <c r="D53" s="76" t="s">
        <v>5</v>
      </c>
      <c r="E53" s="136">
        <f>2582.79+402.8</f>
        <v>2985.59</v>
      </c>
      <c r="F53" s="137"/>
      <c r="G53" s="137"/>
    </row>
    <row r="54" spans="1:7" ht="30">
      <c r="A54" s="85" t="s">
        <v>318</v>
      </c>
      <c r="B54" s="117" t="s">
        <v>420</v>
      </c>
      <c r="C54" s="135" t="s">
        <v>47</v>
      </c>
      <c r="D54" s="76" t="s">
        <v>8</v>
      </c>
      <c r="E54" s="137">
        <v>4.55</v>
      </c>
      <c r="F54" s="137"/>
      <c r="G54" s="137"/>
    </row>
    <row r="55" spans="1:7" s="71" customFormat="1">
      <c r="A55" s="374" t="s">
        <v>12</v>
      </c>
      <c r="B55" s="375"/>
      <c r="C55" s="375"/>
      <c r="D55" s="375"/>
      <c r="E55" s="375"/>
      <c r="F55" s="376"/>
      <c r="G55" s="125">
        <f>SUM(G52:G54)</f>
        <v>0</v>
      </c>
    </row>
    <row r="56" spans="1:7" s="71" customFormat="1">
      <c r="A56" s="106" t="s">
        <v>319</v>
      </c>
      <c r="B56" s="383" t="s">
        <v>48</v>
      </c>
      <c r="C56" s="384"/>
      <c r="D56" s="384"/>
      <c r="E56" s="384"/>
      <c r="F56" s="384"/>
      <c r="G56" s="385"/>
    </row>
    <row r="57" spans="1:7" ht="30">
      <c r="A57" s="85" t="s">
        <v>320</v>
      </c>
      <c r="B57" s="117" t="s">
        <v>421</v>
      </c>
      <c r="C57" s="135" t="s">
        <v>49</v>
      </c>
      <c r="D57" s="76" t="s">
        <v>50</v>
      </c>
      <c r="E57" s="126">
        <v>1053.32</v>
      </c>
      <c r="F57" s="137"/>
      <c r="G57" s="137"/>
    </row>
    <row r="58" spans="1:7" ht="30">
      <c r="A58" s="85" t="s">
        <v>321</v>
      </c>
      <c r="B58" s="117" t="s">
        <v>515</v>
      </c>
      <c r="C58" s="135" t="s">
        <v>11</v>
      </c>
      <c r="D58" s="76" t="s">
        <v>5</v>
      </c>
      <c r="E58" s="126">
        <v>1053.32</v>
      </c>
      <c r="F58" s="137"/>
      <c r="G58" s="137"/>
    </row>
    <row r="59" spans="1:7" ht="30">
      <c r="A59" s="85" t="s">
        <v>322</v>
      </c>
      <c r="B59" s="117" t="s">
        <v>422</v>
      </c>
      <c r="C59" s="135" t="s">
        <v>51</v>
      </c>
      <c r="D59" s="76" t="s">
        <v>7</v>
      </c>
      <c r="E59" s="137">
        <v>216.72</v>
      </c>
      <c r="F59" s="137"/>
      <c r="G59" s="137"/>
    </row>
    <row r="60" spans="1:7" ht="30">
      <c r="A60" s="85" t="s">
        <v>323</v>
      </c>
      <c r="B60" s="117" t="s">
        <v>423</v>
      </c>
      <c r="C60" s="127" t="s">
        <v>13</v>
      </c>
      <c r="D60" s="76" t="s">
        <v>7</v>
      </c>
      <c r="E60" s="137">
        <v>102.9</v>
      </c>
      <c r="F60" s="137"/>
      <c r="G60" s="137"/>
    </row>
    <row r="61" spans="1:7" ht="30">
      <c r="A61" s="85" t="s">
        <v>324</v>
      </c>
      <c r="B61" s="117" t="s">
        <v>514</v>
      </c>
      <c r="C61" s="138" t="s">
        <v>52</v>
      </c>
      <c r="D61" s="81" t="s">
        <v>7</v>
      </c>
      <c r="E61" s="139">
        <v>329.56</v>
      </c>
      <c r="F61" s="137"/>
      <c r="G61" s="137"/>
    </row>
    <row r="62" spans="1:7" ht="45">
      <c r="A62" s="85" t="s">
        <v>325</v>
      </c>
      <c r="B62" s="117" t="s">
        <v>424</v>
      </c>
      <c r="C62" s="135" t="s">
        <v>261</v>
      </c>
      <c r="D62" s="81" t="s">
        <v>5</v>
      </c>
      <c r="E62" s="137">
        <v>392.62</v>
      </c>
      <c r="F62" s="137"/>
      <c r="G62" s="137"/>
    </row>
    <row r="63" spans="1:7" s="71" customFormat="1">
      <c r="A63" s="380" t="s">
        <v>12</v>
      </c>
      <c r="B63" s="381"/>
      <c r="C63" s="381"/>
      <c r="D63" s="381"/>
      <c r="E63" s="381"/>
      <c r="F63" s="382"/>
      <c r="G63" s="140">
        <f>SUM(G57:G62)</f>
        <v>0</v>
      </c>
    </row>
    <row r="64" spans="1:7" s="71" customFormat="1">
      <c r="A64" s="83" t="s">
        <v>326</v>
      </c>
      <c r="B64" s="383" t="s">
        <v>53</v>
      </c>
      <c r="C64" s="384"/>
      <c r="D64" s="384"/>
      <c r="E64" s="384"/>
      <c r="F64" s="384"/>
      <c r="G64" s="385"/>
    </row>
    <row r="65" spans="1:12" ht="30">
      <c r="A65" s="82" t="s">
        <v>327</v>
      </c>
      <c r="B65" s="117" t="s">
        <v>425</v>
      </c>
      <c r="C65" s="141" t="s">
        <v>54</v>
      </c>
      <c r="D65" s="81" t="s">
        <v>5</v>
      </c>
      <c r="E65" s="129">
        <v>1053.32</v>
      </c>
      <c r="F65" s="124"/>
      <c r="G65" s="124"/>
    </row>
    <row r="66" spans="1:12" ht="45">
      <c r="A66" s="82" t="s">
        <v>328</v>
      </c>
      <c r="B66" s="117" t="s">
        <v>426</v>
      </c>
      <c r="C66" s="141" t="s">
        <v>55</v>
      </c>
      <c r="D66" s="81" t="s">
        <v>8</v>
      </c>
      <c r="E66" s="129">
        <f>1053.32*0.07</f>
        <v>73.732399999999998</v>
      </c>
      <c r="F66" s="124"/>
      <c r="G66" s="124"/>
    </row>
    <row r="67" spans="1:12" ht="45">
      <c r="A67" s="82" t="s">
        <v>329</v>
      </c>
      <c r="B67" s="117" t="s">
        <v>427</v>
      </c>
      <c r="C67" s="141" t="s">
        <v>56</v>
      </c>
      <c r="D67" s="81" t="s">
        <v>5</v>
      </c>
      <c r="E67" s="129">
        <v>2106.64</v>
      </c>
      <c r="F67" s="124"/>
      <c r="G67" s="124"/>
    </row>
    <row r="68" spans="1:12" ht="30">
      <c r="A68" s="82" t="s">
        <v>330</v>
      </c>
      <c r="B68" s="117" t="s">
        <v>428</v>
      </c>
      <c r="C68" s="141" t="s">
        <v>57</v>
      </c>
      <c r="D68" s="81" t="s">
        <v>5</v>
      </c>
      <c r="E68" s="124">
        <f>E67</f>
        <v>2106.64</v>
      </c>
      <c r="F68" s="124"/>
      <c r="G68" s="124"/>
      <c r="I68" s="60"/>
    </row>
    <row r="69" spans="1:12" ht="45">
      <c r="A69" s="82" t="s">
        <v>331</v>
      </c>
      <c r="B69" s="117" t="s">
        <v>429</v>
      </c>
      <c r="C69" s="141" t="s">
        <v>58</v>
      </c>
      <c r="D69" s="81" t="s">
        <v>7</v>
      </c>
      <c r="E69" s="129">
        <v>1904.44</v>
      </c>
      <c r="F69" s="124"/>
      <c r="G69" s="124"/>
    </row>
    <row r="70" spans="1:12" ht="30">
      <c r="A70" s="82" t="s">
        <v>332</v>
      </c>
      <c r="B70" s="117" t="s">
        <v>516</v>
      </c>
      <c r="C70" s="120" t="s">
        <v>264</v>
      </c>
      <c r="D70" s="82" t="s">
        <v>262</v>
      </c>
      <c r="E70" s="129">
        <v>202.2</v>
      </c>
      <c r="F70" s="129"/>
      <c r="G70" s="124"/>
    </row>
    <row r="71" spans="1:12" ht="30">
      <c r="A71" s="82" t="s">
        <v>333</v>
      </c>
      <c r="B71" s="117" t="s">
        <v>517</v>
      </c>
      <c r="C71" s="120" t="s">
        <v>263</v>
      </c>
      <c r="D71" s="82" t="s">
        <v>7</v>
      </c>
      <c r="E71" s="129">
        <v>80.66</v>
      </c>
      <c r="F71" s="129"/>
      <c r="G71" s="124"/>
    </row>
    <row r="72" spans="1:12" s="71" customFormat="1">
      <c r="A72" s="374" t="s">
        <v>12</v>
      </c>
      <c r="B72" s="375"/>
      <c r="C72" s="375"/>
      <c r="D72" s="375"/>
      <c r="E72" s="375"/>
      <c r="F72" s="376"/>
      <c r="G72" s="125">
        <f>SUM(G65:G71)</f>
        <v>0</v>
      </c>
    </row>
    <row r="73" spans="1:12" s="71" customFormat="1">
      <c r="A73" s="83" t="s">
        <v>334</v>
      </c>
      <c r="B73" s="368" t="s">
        <v>59</v>
      </c>
      <c r="C73" s="369"/>
      <c r="D73" s="369"/>
      <c r="E73" s="369"/>
      <c r="F73" s="369"/>
      <c r="G73" s="370"/>
    </row>
    <row r="74" spans="1:12" s="71" customFormat="1">
      <c r="A74" s="83" t="s">
        <v>335</v>
      </c>
      <c r="B74" s="368" t="s">
        <v>60</v>
      </c>
      <c r="C74" s="369"/>
      <c r="D74" s="369"/>
      <c r="E74" s="369"/>
      <c r="F74" s="369"/>
      <c r="G74" s="370"/>
    </row>
    <row r="75" spans="1:12" ht="30">
      <c r="A75" s="82" t="s">
        <v>336</v>
      </c>
      <c r="B75" s="117" t="s">
        <v>430</v>
      </c>
      <c r="C75" s="142" t="s">
        <v>129</v>
      </c>
      <c r="D75" s="82" t="s">
        <v>18</v>
      </c>
      <c r="E75" s="143">
        <v>19</v>
      </c>
      <c r="F75" s="139"/>
      <c r="G75" s="139"/>
      <c r="J75" s="61"/>
      <c r="K75" s="61"/>
      <c r="L75" s="61"/>
    </row>
    <row r="76" spans="1:12" ht="30">
      <c r="A76" s="82" t="s">
        <v>337</v>
      </c>
      <c r="B76" s="117" t="s">
        <v>431</v>
      </c>
      <c r="C76" s="142" t="s">
        <v>266</v>
      </c>
      <c r="D76" s="82" t="s">
        <v>18</v>
      </c>
      <c r="E76" s="143">
        <v>3</v>
      </c>
      <c r="F76" s="139"/>
      <c r="G76" s="139"/>
      <c r="J76" s="61"/>
      <c r="K76" s="62"/>
      <c r="L76" s="61"/>
    </row>
    <row r="77" spans="1:12" ht="30">
      <c r="A77" s="82" t="s">
        <v>338</v>
      </c>
      <c r="B77" s="117" t="s">
        <v>432</v>
      </c>
      <c r="C77" s="142" t="s">
        <v>61</v>
      </c>
      <c r="D77" s="82" t="s">
        <v>18</v>
      </c>
      <c r="E77" s="139">
        <v>9</v>
      </c>
      <c r="F77" s="139"/>
      <c r="G77" s="139"/>
      <c r="J77" s="61"/>
      <c r="K77" s="62"/>
      <c r="L77" s="61"/>
    </row>
    <row r="78" spans="1:12" ht="30">
      <c r="A78" s="82" t="s">
        <v>339</v>
      </c>
      <c r="B78" s="117" t="s">
        <v>433</v>
      </c>
      <c r="C78" s="142" t="s">
        <v>265</v>
      </c>
      <c r="D78" s="82" t="s">
        <v>18</v>
      </c>
      <c r="E78" s="143">
        <v>10</v>
      </c>
      <c r="F78" s="139"/>
      <c r="G78" s="139"/>
      <c r="J78" s="61"/>
      <c r="K78" s="62"/>
      <c r="L78" s="61"/>
    </row>
    <row r="79" spans="1:12" s="71" customFormat="1">
      <c r="A79" s="83" t="s">
        <v>340</v>
      </c>
      <c r="B79" s="368" t="s">
        <v>62</v>
      </c>
      <c r="C79" s="369"/>
      <c r="D79" s="369"/>
      <c r="E79" s="369"/>
      <c r="F79" s="369"/>
      <c r="G79" s="370"/>
      <c r="J79" s="100"/>
      <c r="K79" s="110"/>
      <c r="L79" s="100"/>
    </row>
    <row r="80" spans="1:12" ht="30">
      <c r="A80" s="82" t="s">
        <v>341</v>
      </c>
      <c r="B80" s="117" t="s">
        <v>434</v>
      </c>
      <c r="C80" s="142" t="s">
        <v>130</v>
      </c>
      <c r="D80" s="82" t="s">
        <v>18</v>
      </c>
      <c r="E80" s="143">
        <f>31</f>
        <v>31</v>
      </c>
      <c r="F80" s="296"/>
      <c r="G80" s="139"/>
      <c r="J80" s="61"/>
      <c r="K80" s="62"/>
      <c r="L80" s="61"/>
    </row>
    <row r="81" spans="1:9" s="71" customFormat="1">
      <c r="A81" s="83" t="s">
        <v>342</v>
      </c>
      <c r="B81" s="368" t="s">
        <v>63</v>
      </c>
      <c r="C81" s="369"/>
      <c r="D81" s="369"/>
      <c r="E81" s="369"/>
      <c r="F81" s="369"/>
      <c r="G81" s="370"/>
    </row>
    <row r="82" spans="1:9" ht="30">
      <c r="A82" s="82" t="s">
        <v>343</v>
      </c>
      <c r="B82" s="117" t="s">
        <v>435</v>
      </c>
      <c r="C82" s="142" t="s">
        <v>14</v>
      </c>
      <c r="D82" s="82" t="s">
        <v>5</v>
      </c>
      <c r="E82" s="143">
        <v>649.49</v>
      </c>
      <c r="F82" s="139"/>
      <c r="G82" s="139"/>
    </row>
    <row r="83" spans="1:9" s="71" customFormat="1">
      <c r="A83" s="83" t="s">
        <v>344</v>
      </c>
      <c r="B83" s="368" t="s">
        <v>64</v>
      </c>
      <c r="C83" s="369"/>
      <c r="D83" s="369"/>
      <c r="E83" s="369"/>
      <c r="F83" s="369"/>
      <c r="G83" s="370"/>
      <c r="I83" s="111"/>
    </row>
    <row r="84" spans="1:9" ht="30">
      <c r="A84" s="82" t="s">
        <v>345</v>
      </c>
      <c r="B84" s="117" t="s">
        <v>436</v>
      </c>
      <c r="C84" s="144" t="s">
        <v>10</v>
      </c>
      <c r="D84" s="82" t="s">
        <v>5</v>
      </c>
      <c r="E84" s="143">
        <v>362.61</v>
      </c>
      <c r="F84" s="139"/>
      <c r="G84" s="139"/>
    </row>
    <row r="85" spans="1:9" s="71" customFormat="1">
      <c r="A85" s="374" t="s">
        <v>12</v>
      </c>
      <c r="B85" s="375"/>
      <c r="C85" s="375"/>
      <c r="D85" s="375"/>
      <c r="E85" s="375"/>
      <c r="F85" s="376"/>
      <c r="G85" s="125">
        <f>SUM(G75:G84)</f>
        <v>0</v>
      </c>
    </row>
    <row r="86" spans="1:9" s="71" customFormat="1">
      <c r="A86" s="83" t="s">
        <v>346</v>
      </c>
      <c r="B86" s="368" t="s">
        <v>65</v>
      </c>
      <c r="C86" s="369"/>
      <c r="D86" s="369"/>
      <c r="E86" s="369"/>
      <c r="F86" s="369"/>
      <c r="G86" s="370"/>
    </row>
    <row r="87" spans="1:9" s="71" customFormat="1">
      <c r="A87" s="83" t="s">
        <v>347</v>
      </c>
      <c r="B87" s="368" t="s">
        <v>131</v>
      </c>
      <c r="C87" s="369"/>
      <c r="D87" s="369"/>
      <c r="E87" s="369"/>
      <c r="F87" s="369"/>
      <c r="G87" s="370"/>
    </row>
    <row r="88" spans="1:9" ht="30">
      <c r="A88" s="82" t="s">
        <v>348</v>
      </c>
      <c r="B88" s="117" t="s">
        <v>437</v>
      </c>
      <c r="C88" s="142" t="s">
        <v>66</v>
      </c>
      <c r="D88" s="82" t="s">
        <v>5</v>
      </c>
      <c r="E88" s="143">
        <f>3029.58+2280.19</f>
        <v>5309.77</v>
      </c>
      <c r="F88" s="139"/>
      <c r="G88" s="139"/>
    </row>
    <row r="89" spans="1:9" ht="30">
      <c r="A89" s="82" t="s">
        <v>349</v>
      </c>
      <c r="B89" s="117" t="s">
        <v>551</v>
      </c>
      <c r="C89" s="142" t="s">
        <v>69</v>
      </c>
      <c r="D89" s="82" t="s">
        <v>5</v>
      </c>
      <c r="E89" s="143">
        <f>E88</f>
        <v>5309.77</v>
      </c>
      <c r="F89" s="139"/>
      <c r="G89" s="139"/>
    </row>
    <row r="90" spans="1:9" ht="30">
      <c r="A90" s="82" t="s">
        <v>350</v>
      </c>
      <c r="B90" s="117" t="s">
        <v>438</v>
      </c>
      <c r="C90" s="142" t="s">
        <v>167</v>
      </c>
      <c r="D90" s="82" t="s">
        <v>5</v>
      </c>
      <c r="E90" s="143">
        <v>162.63999999999999</v>
      </c>
      <c r="F90" s="139"/>
      <c r="G90" s="139"/>
    </row>
    <row r="91" spans="1:9" s="71" customFormat="1">
      <c r="A91" s="83" t="s">
        <v>351</v>
      </c>
      <c r="B91" s="368" t="s">
        <v>67</v>
      </c>
      <c r="C91" s="369"/>
      <c r="D91" s="369"/>
      <c r="E91" s="369"/>
      <c r="F91" s="369"/>
      <c r="G91" s="370"/>
    </row>
    <row r="92" spans="1:9" ht="30">
      <c r="A92" s="82" t="s">
        <v>352</v>
      </c>
      <c r="B92" s="117" t="s">
        <v>439</v>
      </c>
      <c r="C92" s="142" t="s">
        <v>68</v>
      </c>
      <c r="D92" s="82" t="s">
        <v>5</v>
      </c>
      <c r="E92" s="143">
        <v>1710.42</v>
      </c>
      <c r="F92" s="139"/>
      <c r="G92" s="139"/>
    </row>
    <row r="93" spans="1:9" ht="30">
      <c r="A93" s="82" t="s">
        <v>353</v>
      </c>
      <c r="B93" s="117" t="s">
        <v>552</v>
      </c>
      <c r="C93" s="142" t="s">
        <v>69</v>
      </c>
      <c r="D93" s="82" t="s">
        <v>5</v>
      </c>
      <c r="E93" s="143">
        <f>E92</f>
        <v>1710.42</v>
      </c>
      <c r="F93" s="139"/>
      <c r="G93" s="139"/>
    </row>
    <row r="94" spans="1:9" s="71" customFormat="1">
      <c r="A94" s="374" t="s">
        <v>12</v>
      </c>
      <c r="B94" s="375"/>
      <c r="C94" s="375"/>
      <c r="D94" s="375"/>
      <c r="E94" s="375"/>
      <c r="F94" s="376"/>
      <c r="G94" s="125">
        <f>SUM(G88:G93)</f>
        <v>0</v>
      </c>
    </row>
    <row r="95" spans="1:9" s="71" customFormat="1">
      <c r="A95" s="83" t="s">
        <v>354</v>
      </c>
      <c r="B95" s="368" t="s">
        <v>70</v>
      </c>
      <c r="C95" s="369"/>
      <c r="D95" s="369"/>
      <c r="E95" s="369"/>
      <c r="F95" s="369"/>
      <c r="G95" s="370"/>
    </row>
    <row r="96" spans="1:9" s="71" customFormat="1">
      <c r="A96" s="83" t="s">
        <v>355</v>
      </c>
      <c r="B96" s="368" t="s">
        <v>132</v>
      </c>
      <c r="C96" s="369"/>
      <c r="D96" s="369"/>
      <c r="E96" s="369"/>
      <c r="F96" s="369"/>
      <c r="G96" s="370"/>
    </row>
    <row r="97" spans="1:7" ht="30">
      <c r="A97" s="82" t="s">
        <v>572</v>
      </c>
      <c r="B97" s="117" t="s">
        <v>440</v>
      </c>
      <c r="C97" s="142" t="s">
        <v>75</v>
      </c>
      <c r="D97" s="82" t="s">
        <v>5</v>
      </c>
      <c r="E97" s="143">
        <f>E89-E90</f>
        <v>5147.13</v>
      </c>
      <c r="F97" s="139"/>
      <c r="G97" s="139"/>
    </row>
    <row r="98" spans="1:7" ht="30">
      <c r="A98" s="82" t="s">
        <v>573</v>
      </c>
      <c r="B98" s="117" t="s">
        <v>441</v>
      </c>
      <c r="C98" s="142" t="s">
        <v>72</v>
      </c>
      <c r="D98" s="82" t="s">
        <v>5</v>
      </c>
      <c r="E98" s="143">
        <f>E97</f>
        <v>5147.13</v>
      </c>
      <c r="F98" s="139"/>
      <c r="G98" s="139"/>
    </row>
    <row r="99" spans="1:7" ht="30">
      <c r="A99" s="82" t="s">
        <v>574</v>
      </c>
      <c r="B99" s="117" t="s">
        <v>442</v>
      </c>
      <c r="C99" s="142" t="s">
        <v>76</v>
      </c>
      <c r="D99" s="82" t="s">
        <v>5</v>
      </c>
      <c r="E99" s="143">
        <f>E97</f>
        <v>5147.13</v>
      </c>
      <c r="F99" s="139"/>
      <c r="G99" s="139"/>
    </row>
    <row r="100" spans="1:7" s="71" customFormat="1">
      <c r="A100" s="83" t="s">
        <v>356</v>
      </c>
      <c r="B100" s="365" t="s">
        <v>73</v>
      </c>
      <c r="C100" s="366"/>
      <c r="D100" s="366"/>
      <c r="E100" s="366"/>
      <c r="F100" s="366"/>
      <c r="G100" s="367"/>
    </row>
    <row r="101" spans="1:7" ht="30">
      <c r="A101" s="82" t="s">
        <v>575</v>
      </c>
      <c r="B101" s="117" t="s">
        <v>443</v>
      </c>
      <c r="C101" s="142" t="s">
        <v>71</v>
      </c>
      <c r="D101" s="82" t="s">
        <v>5</v>
      </c>
      <c r="E101" s="143">
        <f>E92</f>
        <v>1710.42</v>
      </c>
      <c r="F101" s="139"/>
      <c r="G101" s="139"/>
    </row>
    <row r="102" spans="1:7" ht="30">
      <c r="A102" s="82" t="s">
        <v>576</v>
      </c>
      <c r="B102" s="117" t="s">
        <v>444</v>
      </c>
      <c r="C102" s="142" t="s">
        <v>74</v>
      </c>
      <c r="D102" s="82" t="s">
        <v>5</v>
      </c>
      <c r="E102" s="143">
        <f>E93</f>
        <v>1710.42</v>
      </c>
      <c r="F102" s="139"/>
      <c r="G102" s="139"/>
    </row>
    <row r="103" spans="1:7" ht="30">
      <c r="A103" s="82" t="s">
        <v>577</v>
      </c>
      <c r="B103" s="117" t="s">
        <v>442</v>
      </c>
      <c r="C103" s="142" t="s">
        <v>76</v>
      </c>
      <c r="D103" s="82" t="s">
        <v>5</v>
      </c>
      <c r="E103" s="143">
        <f>E102</f>
        <v>1710.42</v>
      </c>
      <c r="F103" s="139"/>
      <c r="G103" s="139"/>
    </row>
    <row r="104" spans="1:7" s="71" customFormat="1">
      <c r="A104" s="83" t="s">
        <v>357</v>
      </c>
      <c r="B104" s="365" t="s">
        <v>77</v>
      </c>
      <c r="C104" s="366"/>
      <c r="D104" s="366"/>
      <c r="E104" s="366"/>
      <c r="F104" s="366"/>
      <c r="G104" s="367"/>
    </row>
    <row r="105" spans="1:7" ht="30">
      <c r="A105" s="82" t="s">
        <v>578</v>
      </c>
      <c r="B105" s="117" t="s">
        <v>445</v>
      </c>
      <c r="C105" s="142" t="s">
        <v>78</v>
      </c>
      <c r="D105" s="82" t="s">
        <v>5</v>
      </c>
      <c r="E105" s="143">
        <v>309.27</v>
      </c>
      <c r="F105" s="139"/>
      <c r="G105" s="139"/>
    </row>
    <row r="106" spans="1:7" ht="45">
      <c r="A106" s="82" t="s">
        <v>579</v>
      </c>
      <c r="B106" s="117" t="s">
        <v>446</v>
      </c>
      <c r="C106" s="142" t="s">
        <v>79</v>
      </c>
      <c r="D106" s="82" t="s">
        <v>5</v>
      </c>
      <c r="E106" s="143">
        <f>E105</f>
        <v>309.27</v>
      </c>
      <c r="F106" s="139"/>
      <c r="G106" s="139"/>
    </row>
    <row r="107" spans="1:7" s="71" customFormat="1">
      <c r="A107" s="374" t="s">
        <v>12</v>
      </c>
      <c r="B107" s="375"/>
      <c r="C107" s="375"/>
      <c r="D107" s="375"/>
      <c r="E107" s="375"/>
      <c r="F107" s="376"/>
      <c r="G107" s="145">
        <f>SUM(G97:G106)</f>
        <v>0</v>
      </c>
    </row>
    <row r="108" spans="1:7" s="71" customFormat="1">
      <c r="A108" s="112" t="s">
        <v>358</v>
      </c>
      <c r="B108" s="371" t="s">
        <v>80</v>
      </c>
      <c r="C108" s="372"/>
      <c r="D108" s="372"/>
      <c r="E108" s="372"/>
      <c r="F108" s="372"/>
      <c r="G108" s="373"/>
    </row>
    <row r="109" spans="1:7" ht="30">
      <c r="A109" s="85" t="s">
        <v>359</v>
      </c>
      <c r="B109" s="117" t="s">
        <v>518</v>
      </c>
      <c r="C109" s="127" t="s">
        <v>81</v>
      </c>
      <c r="D109" s="76" t="s">
        <v>7</v>
      </c>
      <c r="E109" s="124">
        <v>90</v>
      </c>
      <c r="F109" s="122"/>
      <c r="G109" s="122"/>
    </row>
    <row r="110" spans="1:7" ht="30">
      <c r="A110" s="85" t="s">
        <v>360</v>
      </c>
      <c r="B110" s="117" t="s">
        <v>519</v>
      </c>
      <c r="C110" s="127" t="s">
        <v>133</v>
      </c>
      <c r="D110" s="76" t="s">
        <v>7</v>
      </c>
      <c r="E110" s="95">
        <v>345</v>
      </c>
      <c r="F110" s="122"/>
      <c r="G110" s="122"/>
    </row>
    <row r="111" spans="1:7" ht="30">
      <c r="A111" s="85" t="s">
        <v>361</v>
      </c>
      <c r="B111" s="117" t="s">
        <v>520</v>
      </c>
      <c r="C111" s="127" t="s">
        <v>134</v>
      </c>
      <c r="D111" s="76" t="s">
        <v>7</v>
      </c>
      <c r="E111" s="95">
        <v>90</v>
      </c>
      <c r="F111" s="122"/>
      <c r="G111" s="122"/>
    </row>
    <row r="112" spans="1:7" ht="30">
      <c r="A112" s="85" t="s">
        <v>362</v>
      </c>
      <c r="B112" s="117" t="s">
        <v>521</v>
      </c>
      <c r="C112" s="127" t="s">
        <v>135</v>
      </c>
      <c r="D112" s="76" t="s">
        <v>18</v>
      </c>
      <c r="E112" s="95">
        <v>220</v>
      </c>
      <c r="F112" s="122"/>
      <c r="G112" s="122"/>
    </row>
    <row r="113" spans="1:7" ht="30">
      <c r="A113" s="85" t="s">
        <v>363</v>
      </c>
      <c r="B113" s="117" t="s">
        <v>522</v>
      </c>
      <c r="C113" s="127" t="s">
        <v>136</v>
      </c>
      <c r="D113" s="76" t="s">
        <v>18</v>
      </c>
      <c r="E113" s="95">
        <v>50</v>
      </c>
      <c r="F113" s="122"/>
      <c r="G113" s="122"/>
    </row>
    <row r="114" spans="1:7" ht="30">
      <c r="A114" s="85" t="s">
        <v>364</v>
      </c>
      <c r="B114" s="117" t="s">
        <v>447</v>
      </c>
      <c r="C114" s="128" t="s">
        <v>137</v>
      </c>
      <c r="D114" s="76" t="s">
        <v>7</v>
      </c>
      <c r="E114" s="143">
        <v>96</v>
      </c>
      <c r="F114" s="122"/>
      <c r="G114" s="122"/>
    </row>
    <row r="115" spans="1:7" ht="30">
      <c r="A115" s="85" t="s">
        <v>365</v>
      </c>
      <c r="B115" s="117" t="s">
        <v>448</v>
      </c>
      <c r="C115" s="127" t="s">
        <v>270</v>
      </c>
      <c r="D115" s="76" t="s">
        <v>18</v>
      </c>
      <c r="E115" s="122">
        <v>1</v>
      </c>
      <c r="F115" s="122"/>
      <c r="G115" s="122"/>
    </row>
    <row r="116" spans="1:7" ht="30">
      <c r="A116" s="85" t="s">
        <v>366</v>
      </c>
      <c r="B116" s="116" t="s">
        <v>558</v>
      </c>
      <c r="C116" s="128" t="s">
        <v>137</v>
      </c>
      <c r="D116" s="76" t="s">
        <v>7</v>
      </c>
      <c r="E116" s="143">
        <v>3</v>
      </c>
      <c r="F116" s="122"/>
      <c r="G116" s="122"/>
    </row>
    <row r="117" spans="1:7" ht="30">
      <c r="A117" s="85" t="s">
        <v>367</v>
      </c>
      <c r="B117" s="117" t="s">
        <v>449</v>
      </c>
      <c r="C117" s="146" t="s">
        <v>271</v>
      </c>
      <c r="D117" s="76" t="s">
        <v>7</v>
      </c>
      <c r="E117" s="124">
        <v>9</v>
      </c>
      <c r="F117" s="124"/>
      <c r="G117" s="122"/>
    </row>
    <row r="118" spans="1:7" ht="60">
      <c r="A118" s="85" t="s">
        <v>368</v>
      </c>
      <c r="B118" s="117" t="s">
        <v>553</v>
      </c>
      <c r="C118" s="146" t="s">
        <v>554</v>
      </c>
      <c r="D118" s="76" t="s">
        <v>7</v>
      </c>
      <c r="E118" s="124">
        <v>480</v>
      </c>
      <c r="F118" s="124"/>
      <c r="G118" s="122"/>
    </row>
    <row r="119" spans="1:7" ht="30">
      <c r="A119" s="85" t="s">
        <v>369</v>
      </c>
      <c r="B119" s="117" t="s">
        <v>450</v>
      </c>
      <c r="C119" s="146" t="s">
        <v>82</v>
      </c>
      <c r="D119" s="76" t="s">
        <v>7</v>
      </c>
      <c r="E119" s="124">
        <v>4590</v>
      </c>
      <c r="F119" s="122"/>
      <c r="G119" s="122"/>
    </row>
    <row r="120" spans="1:7" ht="30">
      <c r="A120" s="85" t="s">
        <v>370</v>
      </c>
      <c r="B120" s="117" t="s">
        <v>451</v>
      </c>
      <c r="C120" s="146" t="s">
        <v>83</v>
      </c>
      <c r="D120" s="76" t="s">
        <v>7</v>
      </c>
      <c r="E120" s="95">
        <v>1210</v>
      </c>
      <c r="F120" s="122"/>
      <c r="G120" s="122"/>
    </row>
    <row r="121" spans="1:7" ht="30">
      <c r="A121" s="85" t="s">
        <v>371</v>
      </c>
      <c r="B121" s="117" t="s">
        <v>523</v>
      </c>
      <c r="C121" s="146" t="s">
        <v>168</v>
      </c>
      <c r="D121" s="76" t="s">
        <v>7</v>
      </c>
      <c r="E121" s="124">
        <v>8</v>
      </c>
      <c r="F121" s="122"/>
      <c r="G121" s="122"/>
    </row>
    <row r="122" spans="1:7" ht="30">
      <c r="A122" s="85" t="s">
        <v>372</v>
      </c>
      <c r="B122" s="117" t="s">
        <v>524</v>
      </c>
      <c r="C122" s="146" t="s">
        <v>272</v>
      </c>
      <c r="D122" s="76" t="s">
        <v>7</v>
      </c>
      <c r="E122" s="124">
        <v>450</v>
      </c>
      <c r="F122" s="122"/>
      <c r="G122" s="122"/>
    </row>
    <row r="123" spans="1:7" ht="30">
      <c r="A123" s="85" t="s">
        <v>580</v>
      </c>
      <c r="B123" s="117" t="s">
        <v>555</v>
      </c>
      <c r="C123" s="146" t="s">
        <v>556</v>
      </c>
      <c r="D123" s="76" t="s">
        <v>7</v>
      </c>
      <c r="E123" s="124">
        <v>32</v>
      </c>
      <c r="F123" s="122"/>
      <c r="G123" s="122"/>
    </row>
    <row r="124" spans="1:7" ht="30">
      <c r="A124" s="85" t="s">
        <v>581</v>
      </c>
      <c r="B124" s="117" t="s">
        <v>452</v>
      </c>
      <c r="C124" s="68" t="s">
        <v>84</v>
      </c>
      <c r="D124" s="72" t="s">
        <v>18</v>
      </c>
      <c r="E124" s="96">
        <v>92</v>
      </c>
      <c r="F124" s="97"/>
      <c r="G124" s="122"/>
    </row>
    <row r="125" spans="1:7" ht="30">
      <c r="A125" s="85" t="s">
        <v>582</v>
      </c>
      <c r="B125" s="117" t="s">
        <v>453</v>
      </c>
      <c r="C125" s="68" t="s">
        <v>85</v>
      </c>
      <c r="D125" s="72" t="s">
        <v>18</v>
      </c>
      <c r="E125" s="96">
        <v>20</v>
      </c>
      <c r="F125" s="97"/>
      <c r="G125" s="122"/>
    </row>
    <row r="126" spans="1:7" ht="45">
      <c r="A126" s="85" t="s">
        <v>583</v>
      </c>
      <c r="B126" s="117" t="s">
        <v>454</v>
      </c>
      <c r="C126" s="128" t="s">
        <v>139</v>
      </c>
      <c r="D126" s="72" t="s">
        <v>18</v>
      </c>
      <c r="E126" s="96">
        <v>77</v>
      </c>
      <c r="F126" s="97"/>
      <c r="G126" s="122"/>
    </row>
    <row r="127" spans="1:7" ht="45">
      <c r="A127" s="85" t="s">
        <v>584</v>
      </c>
      <c r="B127" s="117" t="s">
        <v>455</v>
      </c>
      <c r="C127" s="128" t="s">
        <v>138</v>
      </c>
      <c r="D127" s="72" t="s">
        <v>18</v>
      </c>
      <c r="E127" s="96">
        <v>94</v>
      </c>
      <c r="F127" s="97"/>
      <c r="G127" s="122"/>
    </row>
    <row r="128" spans="1:7" ht="30">
      <c r="A128" s="85" t="s">
        <v>585</v>
      </c>
      <c r="B128" s="117" t="s">
        <v>525</v>
      </c>
      <c r="C128" s="127" t="s">
        <v>140</v>
      </c>
      <c r="D128" s="76" t="s">
        <v>18</v>
      </c>
      <c r="E128" s="124">
        <v>2</v>
      </c>
      <c r="F128" s="122"/>
      <c r="G128" s="122"/>
    </row>
    <row r="129" spans="1:7" ht="30">
      <c r="A129" s="85" t="s">
        <v>586</v>
      </c>
      <c r="B129" s="117" t="s">
        <v>456</v>
      </c>
      <c r="C129" s="127" t="s">
        <v>86</v>
      </c>
      <c r="D129" s="76" t="s">
        <v>18</v>
      </c>
      <c r="E129" s="124">
        <v>1</v>
      </c>
      <c r="F129" s="122"/>
      <c r="G129" s="122"/>
    </row>
    <row r="130" spans="1:7" ht="30">
      <c r="A130" s="85" t="s">
        <v>587</v>
      </c>
      <c r="B130" s="117" t="s">
        <v>457</v>
      </c>
      <c r="C130" s="127" t="s">
        <v>169</v>
      </c>
      <c r="D130" s="76" t="s">
        <v>18</v>
      </c>
      <c r="E130" s="124">
        <v>31</v>
      </c>
      <c r="F130" s="122"/>
      <c r="G130" s="122"/>
    </row>
    <row r="131" spans="1:7" ht="30">
      <c r="A131" s="85" t="s">
        <v>588</v>
      </c>
      <c r="B131" s="117" t="s">
        <v>458</v>
      </c>
      <c r="C131" s="127" t="s">
        <v>170</v>
      </c>
      <c r="D131" s="76" t="s">
        <v>18</v>
      </c>
      <c r="E131" s="124">
        <v>2</v>
      </c>
      <c r="F131" s="122"/>
      <c r="G131" s="122"/>
    </row>
    <row r="132" spans="1:7" ht="30">
      <c r="A132" s="85" t="s">
        <v>589</v>
      </c>
      <c r="B132" s="117" t="s">
        <v>459</v>
      </c>
      <c r="C132" s="127" t="s">
        <v>171</v>
      </c>
      <c r="D132" s="76" t="s">
        <v>18</v>
      </c>
      <c r="E132" s="124">
        <v>1</v>
      </c>
      <c r="F132" s="122"/>
      <c r="G132" s="122"/>
    </row>
    <row r="133" spans="1:7" ht="45">
      <c r="A133" s="85" t="s">
        <v>590</v>
      </c>
      <c r="B133" s="117" t="s">
        <v>526</v>
      </c>
      <c r="C133" s="147" t="s">
        <v>273</v>
      </c>
      <c r="D133" s="76" t="s">
        <v>18</v>
      </c>
      <c r="E133" s="148">
        <v>21</v>
      </c>
      <c r="F133" s="122"/>
      <c r="G133" s="122"/>
    </row>
    <row r="134" spans="1:7" ht="45">
      <c r="A134" s="85" t="s">
        <v>591</v>
      </c>
      <c r="B134" s="117" t="s">
        <v>527</v>
      </c>
      <c r="C134" s="127" t="s">
        <v>274</v>
      </c>
      <c r="D134" s="76" t="s">
        <v>18</v>
      </c>
      <c r="E134" s="124">
        <v>1</v>
      </c>
      <c r="F134" s="122"/>
      <c r="G134" s="122"/>
    </row>
    <row r="135" spans="1:7" s="71" customFormat="1">
      <c r="A135" s="374" t="s">
        <v>12</v>
      </c>
      <c r="B135" s="375"/>
      <c r="C135" s="375"/>
      <c r="D135" s="375"/>
      <c r="E135" s="375"/>
      <c r="F135" s="376"/>
      <c r="G135" s="125">
        <f>SUM(G109:G134)</f>
        <v>0</v>
      </c>
    </row>
    <row r="136" spans="1:7" s="71" customFormat="1">
      <c r="A136" s="83" t="s">
        <v>373</v>
      </c>
      <c r="B136" s="371" t="s">
        <v>141</v>
      </c>
      <c r="C136" s="372"/>
      <c r="D136" s="372"/>
      <c r="E136" s="372"/>
      <c r="F136" s="372"/>
      <c r="G136" s="373"/>
    </row>
    <row r="137" spans="1:7" ht="30">
      <c r="A137" s="82" t="s">
        <v>374</v>
      </c>
      <c r="B137" s="117" t="s">
        <v>460</v>
      </c>
      <c r="C137" s="149" t="s">
        <v>142</v>
      </c>
      <c r="D137" s="82" t="s">
        <v>7</v>
      </c>
      <c r="E137" s="143">
        <v>245</v>
      </c>
      <c r="F137" s="143"/>
      <c r="G137" s="143"/>
    </row>
    <row r="138" spans="1:7" ht="45">
      <c r="A138" s="82" t="s">
        <v>375</v>
      </c>
      <c r="B138" s="117" t="s">
        <v>528</v>
      </c>
      <c r="C138" s="149" t="s">
        <v>144</v>
      </c>
      <c r="D138" s="84" t="s">
        <v>18</v>
      </c>
      <c r="E138" s="129">
        <v>30</v>
      </c>
      <c r="F138" s="95"/>
      <c r="G138" s="143"/>
    </row>
    <row r="139" spans="1:7" ht="45">
      <c r="A139" s="82" t="s">
        <v>376</v>
      </c>
      <c r="B139" s="117" t="s">
        <v>529</v>
      </c>
      <c r="C139" s="150" t="s">
        <v>145</v>
      </c>
      <c r="D139" s="84" t="s">
        <v>18</v>
      </c>
      <c r="E139" s="129">
        <v>140</v>
      </c>
      <c r="F139" s="129"/>
      <c r="G139" s="143"/>
    </row>
    <row r="140" spans="1:7" ht="30">
      <c r="A140" s="82" t="s">
        <v>377</v>
      </c>
      <c r="B140" s="117" t="s">
        <v>530</v>
      </c>
      <c r="C140" s="151" t="s">
        <v>146</v>
      </c>
      <c r="D140" s="85" t="s">
        <v>18</v>
      </c>
      <c r="E140" s="129">
        <v>15</v>
      </c>
      <c r="F140" s="129"/>
      <c r="G140" s="143"/>
    </row>
    <row r="141" spans="1:7" ht="45">
      <c r="A141" s="82" t="s">
        <v>378</v>
      </c>
      <c r="B141" s="117" t="s">
        <v>531</v>
      </c>
      <c r="C141" s="150" t="s">
        <v>148</v>
      </c>
      <c r="D141" s="85" t="s">
        <v>18</v>
      </c>
      <c r="E141" s="129">
        <v>15</v>
      </c>
      <c r="F141" s="129"/>
      <c r="G141" s="143"/>
    </row>
    <row r="142" spans="1:7" ht="45">
      <c r="A142" s="82" t="s">
        <v>379</v>
      </c>
      <c r="B142" s="117" t="s">
        <v>532</v>
      </c>
      <c r="C142" s="146" t="s">
        <v>149</v>
      </c>
      <c r="D142" s="85" t="s">
        <v>18</v>
      </c>
      <c r="E142" s="129">
        <v>15</v>
      </c>
      <c r="F142" s="129"/>
      <c r="G142" s="143"/>
    </row>
    <row r="143" spans="1:7" ht="30">
      <c r="A143" s="82" t="s">
        <v>380</v>
      </c>
      <c r="B143" s="117" t="s">
        <v>461</v>
      </c>
      <c r="C143" s="128" t="s">
        <v>147</v>
      </c>
      <c r="D143" s="85" t="s">
        <v>18</v>
      </c>
      <c r="E143" s="129">
        <v>35</v>
      </c>
      <c r="F143" s="129"/>
      <c r="G143" s="143"/>
    </row>
    <row r="144" spans="1:7" ht="30">
      <c r="A144" s="82" t="s">
        <v>381</v>
      </c>
      <c r="B144" s="117" t="s">
        <v>462</v>
      </c>
      <c r="C144" s="128" t="s">
        <v>151</v>
      </c>
      <c r="D144" s="85" t="s">
        <v>18</v>
      </c>
      <c r="E144" s="129">
        <v>12</v>
      </c>
      <c r="F144" s="129"/>
      <c r="G144" s="143"/>
    </row>
    <row r="145" spans="1:8" ht="30">
      <c r="A145" s="82" t="s">
        <v>592</v>
      </c>
      <c r="B145" s="117" t="s">
        <v>559</v>
      </c>
      <c r="C145" s="146" t="s">
        <v>557</v>
      </c>
      <c r="D145" s="85" t="s">
        <v>18</v>
      </c>
      <c r="E145" s="129">
        <v>15</v>
      </c>
      <c r="F145" s="129"/>
      <c r="G145" s="143"/>
    </row>
    <row r="146" spans="1:8" ht="30">
      <c r="A146" s="82" t="s">
        <v>593</v>
      </c>
      <c r="B146" s="117" t="s">
        <v>143</v>
      </c>
      <c r="C146" s="150" t="s">
        <v>150</v>
      </c>
      <c r="D146" s="85" t="s">
        <v>18</v>
      </c>
      <c r="E146" s="129">
        <v>15</v>
      </c>
      <c r="F146" s="129"/>
      <c r="G146" s="143"/>
    </row>
    <row r="147" spans="1:8" ht="30">
      <c r="A147" s="82" t="s">
        <v>594</v>
      </c>
      <c r="B147" s="117" t="s">
        <v>463</v>
      </c>
      <c r="C147" s="128" t="s">
        <v>87</v>
      </c>
      <c r="D147" s="85" t="s">
        <v>18</v>
      </c>
      <c r="E147" s="143">
        <v>15</v>
      </c>
      <c r="F147" s="139"/>
      <c r="G147" s="143"/>
    </row>
    <row r="148" spans="1:8" ht="30.75" customHeight="1">
      <c r="A148" s="82" t="s">
        <v>595</v>
      </c>
      <c r="B148" s="117" t="s">
        <v>533</v>
      </c>
      <c r="C148" s="128" t="s">
        <v>188</v>
      </c>
      <c r="D148" s="85" t="s">
        <v>18</v>
      </c>
      <c r="E148" s="143">
        <v>18</v>
      </c>
      <c r="F148" s="139"/>
      <c r="G148" s="143"/>
    </row>
    <row r="149" spans="1:8" ht="60">
      <c r="A149" s="82" t="s">
        <v>596</v>
      </c>
      <c r="B149" s="117" t="s">
        <v>464</v>
      </c>
      <c r="C149" s="128" t="s">
        <v>191</v>
      </c>
      <c r="D149" s="85" t="s">
        <v>18</v>
      </c>
      <c r="E149" s="143">
        <v>1</v>
      </c>
      <c r="F149" s="139"/>
      <c r="G149" s="143"/>
    </row>
    <row r="150" spans="1:8" ht="45">
      <c r="A150" s="82" t="s">
        <v>597</v>
      </c>
      <c r="B150" s="117" t="s">
        <v>464</v>
      </c>
      <c r="C150" s="128" t="s">
        <v>192</v>
      </c>
      <c r="D150" s="85" t="s">
        <v>18</v>
      </c>
      <c r="E150" s="143">
        <v>6</v>
      </c>
      <c r="F150" s="139"/>
      <c r="G150" s="143"/>
    </row>
    <row r="151" spans="1:8" s="71" customFormat="1">
      <c r="A151" s="374" t="s">
        <v>12</v>
      </c>
      <c r="B151" s="375"/>
      <c r="C151" s="375"/>
      <c r="D151" s="375"/>
      <c r="E151" s="375"/>
      <c r="F151" s="376"/>
      <c r="G151" s="125">
        <f>SUM(G137:G150)</f>
        <v>0</v>
      </c>
    </row>
    <row r="152" spans="1:8" s="71" customFormat="1">
      <c r="A152" s="83" t="s">
        <v>382</v>
      </c>
      <c r="B152" s="377" t="s">
        <v>181</v>
      </c>
      <c r="C152" s="378"/>
      <c r="D152" s="378"/>
      <c r="E152" s="378"/>
      <c r="F152" s="378"/>
      <c r="G152" s="379"/>
      <c r="H152" s="100"/>
    </row>
    <row r="153" spans="1:8" ht="60">
      <c r="A153" s="82" t="s">
        <v>383</v>
      </c>
      <c r="B153" s="117" t="s">
        <v>465</v>
      </c>
      <c r="C153" s="142" t="s">
        <v>182</v>
      </c>
      <c r="D153" s="82" t="s">
        <v>18</v>
      </c>
      <c r="E153" s="143">
        <v>7</v>
      </c>
      <c r="F153" s="139"/>
      <c r="G153" s="139"/>
      <c r="H153" s="61"/>
    </row>
    <row r="154" spans="1:8" ht="30">
      <c r="A154" s="82" t="s">
        <v>384</v>
      </c>
      <c r="B154" s="117" t="s">
        <v>534</v>
      </c>
      <c r="C154" s="142" t="s">
        <v>185</v>
      </c>
      <c r="D154" s="82" t="s">
        <v>18</v>
      </c>
      <c r="E154" s="143">
        <v>7</v>
      </c>
      <c r="F154" s="139"/>
      <c r="G154" s="139"/>
      <c r="H154" s="61"/>
    </row>
    <row r="155" spans="1:8" ht="30">
      <c r="A155" s="82" t="s">
        <v>598</v>
      </c>
      <c r="B155" s="117" t="s">
        <v>535</v>
      </c>
      <c r="C155" s="142" t="s">
        <v>183</v>
      </c>
      <c r="D155" s="82" t="s">
        <v>18</v>
      </c>
      <c r="E155" s="143">
        <v>32</v>
      </c>
      <c r="F155" s="139"/>
      <c r="G155" s="139"/>
      <c r="H155" s="61"/>
    </row>
    <row r="156" spans="1:8" ht="30">
      <c r="A156" s="82" t="s">
        <v>599</v>
      </c>
      <c r="B156" s="117" t="s">
        <v>536</v>
      </c>
      <c r="C156" s="142" t="s">
        <v>184</v>
      </c>
      <c r="D156" s="82" t="s">
        <v>18</v>
      </c>
      <c r="E156" s="143">
        <v>32</v>
      </c>
      <c r="F156" s="139"/>
      <c r="G156" s="139"/>
      <c r="H156" s="61"/>
    </row>
    <row r="157" spans="1:8" ht="30">
      <c r="A157" s="82" t="s">
        <v>600</v>
      </c>
      <c r="B157" s="117" t="s">
        <v>537</v>
      </c>
      <c r="C157" s="142" t="s">
        <v>186</v>
      </c>
      <c r="D157" s="82" t="s">
        <v>18</v>
      </c>
      <c r="E157" s="143">
        <v>15</v>
      </c>
      <c r="F157" s="139"/>
      <c r="G157" s="139"/>
      <c r="H157" s="61"/>
    </row>
    <row r="158" spans="1:8" ht="30">
      <c r="A158" s="82" t="s">
        <v>601</v>
      </c>
      <c r="B158" s="117" t="s">
        <v>538</v>
      </c>
      <c r="C158" s="142" t="s">
        <v>187</v>
      </c>
      <c r="D158" s="82" t="s">
        <v>18</v>
      </c>
      <c r="E158" s="143">
        <v>15</v>
      </c>
      <c r="F158" s="139"/>
      <c r="G158" s="139"/>
      <c r="H158" s="61"/>
    </row>
    <row r="159" spans="1:8" ht="30">
      <c r="A159" s="82" t="s">
        <v>602</v>
      </c>
      <c r="B159" s="117" t="s">
        <v>466</v>
      </c>
      <c r="C159" s="142" t="s">
        <v>189</v>
      </c>
      <c r="D159" s="82" t="s">
        <v>7</v>
      </c>
      <c r="E159" s="143">
        <v>110</v>
      </c>
      <c r="F159" s="139"/>
      <c r="G159" s="139"/>
      <c r="H159" s="61"/>
    </row>
    <row r="160" spans="1:8" ht="30">
      <c r="A160" s="82" t="s">
        <v>603</v>
      </c>
      <c r="B160" s="117" t="s">
        <v>539</v>
      </c>
      <c r="C160" s="142" t="s">
        <v>190</v>
      </c>
      <c r="D160" s="82" t="s">
        <v>18</v>
      </c>
      <c r="E160" s="143">
        <v>1</v>
      </c>
      <c r="F160" s="139"/>
      <c r="G160" s="139"/>
      <c r="H160" s="61"/>
    </row>
    <row r="161" spans="1:8" s="71" customFormat="1">
      <c r="A161" s="374" t="s">
        <v>12</v>
      </c>
      <c r="B161" s="375"/>
      <c r="C161" s="375"/>
      <c r="D161" s="375"/>
      <c r="E161" s="375"/>
      <c r="F161" s="376"/>
      <c r="G161" s="125">
        <f>SUM(G153:G160)</f>
        <v>0</v>
      </c>
      <c r="H161" s="100"/>
    </row>
    <row r="162" spans="1:8" s="71" customFormat="1">
      <c r="A162" s="189" t="s">
        <v>385</v>
      </c>
      <c r="B162" s="371" t="s">
        <v>88</v>
      </c>
      <c r="C162" s="372"/>
      <c r="D162" s="372"/>
      <c r="E162" s="372"/>
      <c r="F162" s="372"/>
      <c r="G162" s="373"/>
    </row>
    <row r="163" spans="1:8" s="71" customFormat="1">
      <c r="A163" s="189" t="s">
        <v>386</v>
      </c>
      <c r="B163" s="371" t="s">
        <v>89</v>
      </c>
      <c r="C163" s="372"/>
      <c r="D163" s="372"/>
      <c r="E163" s="372"/>
      <c r="F163" s="372"/>
      <c r="G163" s="373"/>
    </row>
    <row r="164" spans="1:8" ht="30">
      <c r="A164" s="85" t="s">
        <v>604</v>
      </c>
      <c r="B164" s="117" t="s">
        <v>467</v>
      </c>
      <c r="C164" s="152" t="s">
        <v>276</v>
      </c>
      <c r="D164" s="76" t="s">
        <v>18</v>
      </c>
      <c r="E164" s="124">
        <v>6</v>
      </c>
      <c r="F164" s="124"/>
      <c r="G164" s="124"/>
    </row>
    <row r="165" spans="1:8" ht="30">
      <c r="A165" s="85" t="s">
        <v>605</v>
      </c>
      <c r="B165" s="117" t="s">
        <v>468</v>
      </c>
      <c r="C165" s="127" t="s">
        <v>275</v>
      </c>
      <c r="D165" s="76" t="s">
        <v>18</v>
      </c>
      <c r="E165" s="124">
        <v>14</v>
      </c>
      <c r="F165" s="124"/>
      <c r="G165" s="124"/>
    </row>
    <row r="166" spans="1:8" ht="30">
      <c r="A166" s="85" t="s">
        <v>606</v>
      </c>
      <c r="B166" s="117" t="s">
        <v>469</v>
      </c>
      <c r="C166" s="127" t="s">
        <v>166</v>
      </c>
      <c r="D166" s="76" t="s">
        <v>18</v>
      </c>
      <c r="E166" s="124">
        <v>12</v>
      </c>
      <c r="F166" s="124"/>
      <c r="G166" s="124"/>
    </row>
    <row r="167" spans="1:8" ht="30">
      <c r="A167" s="85" t="s">
        <v>607</v>
      </c>
      <c r="B167" s="117" t="s">
        <v>470</v>
      </c>
      <c r="C167" s="127" t="s">
        <v>90</v>
      </c>
      <c r="D167" s="76" t="s">
        <v>18</v>
      </c>
      <c r="E167" s="124">
        <v>2</v>
      </c>
      <c r="F167" s="153"/>
      <c r="G167" s="124"/>
    </row>
    <row r="168" spans="1:8" ht="30">
      <c r="A168" s="85" t="s">
        <v>608</v>
      </c>
      <c r="B168" s="117" t="s">
        <v>540</v>
      </c>
      <c r="C168" s="127" t="s">
        <v>91</v>
      </c>
      <c r="D168" s="76" t="s">
        <v>18</v>
      </c>
      <c r="E168" s="124">
        <v>24</v>
      </c>
      <c r="F168" s="153"/>
      <c r="G168" s="124"/>
    </row>
    <row r="169" spans="1:8" ht="30">
      <c r="A169" s="85" t="s">
        <v>609</v>
      </c>
      <c r="B169" s="117" t="s">
        <v>471</v>
      </c>
      <c r="C169" s="127" t="s">
        <v>92</v>
      </c>
      <c r="D169" s="76" t="s">
        <v>18</v>
      </c>
      <c r="E169" s="124">
        <v>8</v>
      </c>
      <c r="F169" s="153"/>
      <c r="G169" s="124"/>
    </row>
    <row r="170" spans="1:8" ht="30">
      <c r="A170" s="85" t="s">
        <v>610</v>
      </c>
      <c r="B170" s="117" t="s">
        <v>472</v>
      </c>
      <c r="C170" s="127" t="s">
        <v>93</v>
      </c>
      <c r="D170" s="76" t="s">
        <v>18</v>
      </c>
      <c r="E170" s="124">
        <v>4</v>
      </c>
      <c r="F170" s="153"/>
      <c r="G170" s="124"/>
    </row>
    <row r="171" spans="1:8" ht="30">
      <c r="A171" s="85" t="s">
        <v>611</v>
      </c>
      <c r="B171" s="117" t="s">
        <v>473</v>
      </c>
      <c r="C171" s="127" t="s">
        <v>94</v>
      </c>
      <c r="D171" s="76" t="s">
        <v>18</v>
      </c>
      <c r="E171" s="124">
        <v>12</v>
      </c>
      <c r="F171" s="153"/>
      <c r="G171" s="124"/>
    </row>
    <row r="172" spans="1:8" ht="30">
      <c r="A172" s="85" t="s">
        <v>612</v>
      </c>
      <c r="B172" s="117" t="s">
        <v>541</v>
      </c>
      <c r="C172" s="127" t="s">
        <v>95</v>
      </c>
      <c r="D172" s="76" t="s">
        <v>18</v>
      </c>
      <c r="E172" s="124">
        <v>7</v>
      </c>
      <c r="F172" s="153"/>
      <c r="G172" s="124"/>
    </row>
    <row r="173" spans="1:8" ht="30">
      <c r="A173" s="85" t="s">
        <v>613</v>
      </c>
      <c r="B173" s="117" t="s">
        <v>474</v>
      </c>
      <c r="C173" s="127" t="s">
        <v>96</v>
      </c>
      <c r="D173" s="76" t="s">
        <v>7</v>
      </c>
      <c r="E173" s="124">
        <v>252</v>
      </c>
      <c r="F173" s="153"/>
      <c r="G173" s="124"/>
    </row>
    <row r="174" spans="1:8" ht="30">
      <c r="A174" s="85" t="s">
        <v>614</v>
      </c>
      <c r="B174" s="117" t="s">
        <v>475</v>
      </c>
      <c r="C174" s="127" t="s">
        <v>97</v>
      </c>
      <c r="D174" s="76" t="s">
        <v>7</v>
      </c>
      <c r="E174" s="124">
        <v>42</v>
      </c>
      <c r="F174" s="153"/>
      <c r="G174" s="124"/>
    </row>
    <row r="175" spans="1:8" ht="30">
      <c r="A175" s="85" t="s">
        <v>615</v>
      </c>
      <c r="B175" s="117" t="s">
        <v>476</v>
      </c>
      <c r="C175" s="127" t="s">
        <v>98</v>
      </c>
      <c r="D175" s="76" t="s">
        <v>7</v>
      </c>
      <c r="E175" s="124">
        <v>18</v>
      </c>
      <c r="F175" s="153"/>
      <c r="G175" s="124"/>
    </row>
    <row r="176" spans="1:8" ht="30">
      <c r="A176" s="85" t="s">
        <v>616</v>
      </c>
      <c r="B176" s="117" t="s">
        <v>542</v>
      </c>
      <c r="C176" s="127" t="s">
        <v>99</v>
      </c>
      <c r="D176" s="76" t="s">
        <v>18</v>
      </c>
      <c r="E176" s="124">
        <v>24</v>
      </c>
      <c r="F176" s="153"/>
      <c r="G176" s="124"/>
    </row>
    <row r="177" spans="1:7" ht="30">
      <c r="A177" s="85" t="s">
        <v>617</v>
      </c>
      <c r="B177" s="117" t="s">
        <v>477</v>
      </c>
      <c r="C177" s="127" t="s">
        <v>100</v>
      </c>
      <c r="D177" s="76" t="s">
        <v>18</v>
      </c>
      <c r="E177" s="124">
        <v>16</v>
      </c>
      <c r="F177" s="124"/>
      <c r="G177" s="124"/>
    </row>
    <row r="178" spans="1:7" s="71" customFormat="1">
      <c r="A178" s="189" t="s">
        <v>387</v>
      </c>
      <c r="B178" s="371" t="s">
        <v>101</v>
      </c>
      <c r="C178" s="372"/>
      <c r="D178" s="372"/>
      <c r="E178" s="372"/>
      <c r="F178" s="372"/>
      <c r="G178" s="373"/>
    </row>
    <row r="179" spans="1:7" ht="30">
      <c r="A179" s="85" t="s">
        <v>618</v>
      </c>
      <c r="B179" s="117" t="s">
        <v>478</v>
      </c>
      <c r="C179" s="127" t="s">
        <v>102</v>
      </c>
      <c r="D179" s="76" t="s">
        <v>18</v>
      </c>
      <c r="E179" s="124">
        <v>28</v>
      </c>
      <c r="F179" s="124"/>
      <c r="G179" s="124"/>
    </row>
    <row r="180" spans="1:7" ht="30">
      <c r="A180" s="85" t="s">
        <v>619</v>
      </c>
      <c r="B180" s="117" t="s">
        <v>479</v>
      </c>
      <c r="C180" s="127" t="s">
        <v>103</v>
      </c>
      <c r="D180" s="76" t="s">
        <v>18</v>
      </c>
      <c r="E180" s="124">
        <v>22</v>
      </c>
      <c r="F180" s="124"/>
      <c r="G180" s="124"/>
    </row>
    <row r="181" spans="1:7" ht="30">
      <c r="A181" s="85" t="s">
        <v>620</v>
      </c>
      <c r="B181" s="117" t="s">
        <v>480</v>
      </c>
      <c r="C181" s="127" t="s">
        <v>161</v>
      </c>
      <c r="D181" s="76" t="s">
        <v>18</v>
      </c>
      <c r="E181" s="124">
        <v>6</v>
      </c>
      <c r="F181" s="124"/>
      <c r="G181" s="124"/>
    </row>
    <row r="182" spans="1:7" ht="30">
      <c r="A182" s="85" t="s">
        <v>621</v>
      </c>
      <c r="B182" s="117" t="s">
        <v>481</v>
      </c>
      <c r="C182" s="127" t="s">
        <v>104</v>
      </c>
      <c r="D182" s="76" t="s">
        <v>18</v>
      </c>
      <c r="E182" s="124">
        <v>4</v>
      </c>
      <c r="F182" s="124"/>
      <c r="G182" s="124"/>
    </row>
    <row r="183" spans="1:7" ht="30">
      <c r="A183" s="85" t="s">
        <v>622</v>
      </c>
      <c r="B183" s="117" t="s">
        <v>482</v>
      </c>
      <c r="C183" s="102" t="s">
        <v>162</v>
      </c>
      <c r="D183" s="76" t="s">
        <v>18</v>
      </c>
      <c r="E183" s="155">
        <v>14</v>
      </c>
      <c r="F183" s="124"/>
      <c r="G183" s="124"/>
    </row>
    <row r="184" spans="1:7" ht="30">
      <c r="A184" s="85" t="s">
        <v>623</v>
      </c>
      <c r="B184" s="117" t="s">
        <v>483</v>
      </c>
      <c r="C184" s="102" t="s">
        <v>163</v>
      </c>
      <c r="D184" s="76" t="s">
        <v>18</v>
      </c>
      <c r="E184" s="155">
        <v>2</v>
      </c>
      <c r="F184" s="124"/>
      <c r="G184" s="124"/>
    </row>
    <row r="185" spans="1:7" ht="30">
      <c r="A185" s="85" t="s">
        <v>624</v>
      </c>
      <c r="B185" s="117" t="s">
        <v>484</v>
      </c>
      <c r="C185" s="102" t="s">
        <v>105</v>
      </c>
      <c r="D185" s="76" t="s">
        <v>18</v>
      </c>
      <c r="E185" s="155">
        <v>4</v>
      </c>
      <c r="F185" s="124"/>
      <c r="G185" s="124"/>
    </row>
    <row r="186" spans="1:7" ht="30">
      <c r="A186" s="85" t="s">
        <v>625</v>
      </c>
      <c r="B186" s="117" t="s">
        <v>485</v>
      </c>
      <c r="C186" s="102" t="s">
        <v>164</v>
      </c>
      <c r="D186" s="76" t="s">
        <v>18</v>
      </c>
      <c r="E186" s="155">
        <v>21</v>
      </c>
      <c r="F186" s="124"/>
      <c r="G186" s="124"/>
    </row>
    <row r="187" spans="1:7" ht="30">
      <c r="A187" s="85" t="s">
        <v>626</v>
      </c>
      <c r="B187" s="117" t="s">
        <v>486</v>
      </c>
      <c r="C187" s="102" t="s">
        <v>106</v>
      </c>
      <c r="D187" s="76" t="s">
        <v>18</v>
      </c>
      <c r="E187" s="155">
        <v>4</v>
      </c>
      <c r="F187" s="124"/>
      <c r="G187" s="124"/>
    </row>
    <row r="188" spans="1:7" ht="30">
      <c r="A188" s="85" t="s">
        <v>627</v>
      </c>
      <c r="B188" s="117" t="s">
        <v>487</v>
      </c>
      <c r="C188" s="102" t="s">
        <v>107</v>
      </c>
      <c r="D188" s="76" t="s">
        <v>18</v>
      </c>
      <c r="E188" s="155">
        <v>10</v>
      </c>
      <c r="F188" s="124"/>
      <c r="G188" s="124"/>
    </row>
    <row r="189" spans="1:7" ht="30">
      <c r="A189" s="85" t="s">
        <v>628</v>
      </c>
      <c r="B189" s="117" t="s">
        <v>488</v>
      </c>
      <c r="C189" s="102" t="s">
        <v>108</v>
      </c>
      <c r="D189" s="76" t="s">
        <v>18</v>
      </c>
      <c r="E189" s="155">
        <v>34</v>
      </c>
      <c r="F189" s="124"/>
      <c r="G189" s="124"/>
    </row>
    <row r="190" spans="1:7" ht="30">
      <c r="A190" s="85" t="s">
        <v>629</v>
      </c>
      <c r="B190" s="117" t="s">
        <v>489</v>
      </c>
      <c r="C190" s="102" t="s">
        <v>109</v>
      </c>
      <c r="D190" s="76" t="s">
        <v>18</v>
      </c>
      <c r="E190" s="155">
        <v>8</v>
      </c>
      <c r="F190" s="124"/>
      <c r="G190" s="124"/>
    </row>
    <row r="191" spans="1:7" ht="30">
      <c r="A191" s="85" t="s">
        <v>630</v>
      </c>
      <c r="B191" s="117" t="s">
        <v>490</v>
      </c>
      <c r="C191" s="102" t="s">
        <v>110</v>
      </c>
      <c r="D191" s="76" t="s">
        <v>18</v>
      </c>
      <c r="E191" s="155">
        <v>50</v>
      </c>
      <c r="F191" s="124"/>
      <c r="G191" s="124"/>
    </row>
    <row r="192" spans="1:7" ht="30">
      <c r="A192" s="85" t="s">
        <v>631</v>
      </c>
      <c r="B192" s="117" t="s">
        <v>491</v>
      </c>
      <c r="C192" s="127" t="s">
        <v>159</v>
      </c>
      <c r="D192" s="76" t="s">
        <v>7</v>
      </c>
      <c r="E192" s="155">
        <v>42</v>
      </c>
      <c r="F192" s="124"/>
      <c r="G192" s="124"/>
    </row>
    <row r="193" spans="1:7" ht="30">
      <c r="A193" s="85" t="s">
        <v>632</v>
      </c>
      <c r="B193" s="117" t="s">
        <v>492</v>
      </c>
      <c r="C193" s="127" t="s">
        <v>158</v>
      </c>
      <c r="D193" s="76" t="s">
        <v>7</v>
      </c>
      <c r="E193" s="155">
        <v>120</v>
      </c>
      <c r="F193" s="124"/>
      <c r="G193" s="124"/>
    </row>
    <row r="194" spans="1:7" ht="30">
      <c r="A194" s="85" t="s">
        <v>633</v>
      </c>
      <c r="B194" s="117" t="s">
        <v>493</v>
      </c>
      <c r="C194" s="127" t="s">
        <v>157</v>
      </c>
      <c r="D194" s="76" t="s">
        <v>7</v>
      </c>
      <c r="E194" s="155">
        <v>168</v>
      </c>
      <c r="F194" s="124"/>
      <c r="G194" s="124"/>
    </row>
    <row r="195" spans="1:7" ht="30">
      <c r="A195" s="85" t="s">
        <v>634</v>
      </c>
      <c r="B195" s="117" t="s">
        <v>480</v>
      </c>
      <c r="C195" s="127" t="s">
        <v>160</v>
      </c>
      <c r="D195" s="76" t="s">
        <v>7</v>
      </c>
      <c r="E195" s="155">
        <v>48</v>
      </c>
      <c r="F195" s="124"/>
      <c r="G195" s="124"/>
    </row>
    <row r="196" spans="1:7" ht="30">
      <c r="A196" s="85" t="s">
        <v>635</v>
      </c>
      <c r="B196" s="117" t="s">
        <v>652</v>
      </c>
      <c r="C196" s="353" t="s">
        <v>651</v>
      </c>
      <c r="D196" s="76" t="s">
        <v>18</v>
      </c>
      <c r="E196" s="155">
        <v>198</v>
      </c>
      <c r="F196" s="124"/>
      <c r="G196" s="124"/>
    </row>
    <row r="197" spans="1:7" ht="30">
      <c r="A197" s="85" t="s">
        <v>636</v>
      </c>
      <c r="B197" s="117" t="s">
        <v>494</v>
      </c>
      <c r="C197" s="102" t="s">
        <v>111</v>
      </c>
      <c r="D197" s="76" t="s">
        <v>18</v>
      </c>
      <c r="E197" s="155">
        <v>1</v>
      </c>
      <c r="F197" s="124"/>
      <c r="G197" s="124"/>
    </row>
    <row r="198" spans="1:7" ht="30">
      <c r="A198" s="85" t="s">
        <v>637</v>
      </c>
      <c r="B198" s="117" t="s">
        <v>495</v>
      </c>
      <c r="C198" s="102" t="s">
        <v>165</v>
      </c>
      <c r="D198" s="76" t="s">
        <v>18</v>
      </c>
      <c r="E198" s="157">
        <v>2</v>
      </c>
      <c r="F198" s="124"/>
      <c r="G198" s="124"/>
    </row>
    <row r="199" spans="1:7" s="71" customFormat="1">
      <c r="A199" s="374" t="s">
        <v>12</v>
      </c>
      <c r="B199" s="375"/>
      <c r="C199" s="375"/>
      <c r="D199" s="375"/>
      <c r="E199" s="375"/>
      <c r="F199" s="376"/>
      <c r="G199" s="125">
        <f>SUM(G164:G198)</f>
        <v>0</v>
      </c>
    </row>
    <row r="200" spans="1:7" s="71" customFormat="1">
      <c r="A200" s="189" t="s">
        <v>388</v>
      </c>
      <c r="B200" s="371" t="s">
        <v>172</v>
      </c>
      <c r="C200" s="372"/>
      <c r="D200" s="372"/>
      <c r="E200" s="372"/>
      <c r="F200" s="372"/>
      <c r="G200" s="373"/>
    </row>
    <row r="201" spans="1:7" ht="30">
      <c r="A201" s="85" t="s">
        <v>389</v>
      </c>
      <c r="B201" s="117" t="s">
        <v>496</v>
      </c>
      <c r="C201" s="154" t="s">
        <v>112</v>
      </c>
      <c r="D201" s="77" t="s">
        <v>18</v>
      </c>
      <c r="E201" s="124">
        <v>16</v>
      </c>
      <c r="F201" s="124"/>
      <c r="G201" s="124"/>
    </row>
    <row r="202" spans="1:7" ht="45">
      <c r="A202" s="85" t="s">
        <v>390</v>
      </c>
      <c r="B202" s="117" t="s">
        <v>497</v>
      </c>
      <c r="C202" s="154" t="s">
        <v>113</v>
      </c>
      <c r="D202" s="77" t="s">
        <v>18</v>
      </c>
      <c r="E202" s="124">
        <v>16</v>
      </c>
      <c r="F202" s="155"/>
      <c r="G202" s="124"/>
    </row>
    <row r="203" spans="1:7" ht="30">
      <c r="A203" s="85" t="s">
        <v>391</v>
      </c>
      <c r="B203" s="117" t="s">
        <v>543</v>
      </c>
      <c r="C203" s="154" t="s">
        <v>114</v>
      </c>
      <c r="D203" s="77" t="s">
        <v>18</v>
      </c>
      <c r="E203" s="124">
        <v>16</v>
      </c>
      <c r="F203" s="155"/>
      <c r="G203" s="124"/>
    </row>
    <row r="204" spans="1:7" ht="30">
      <c r="A204" s="85" t="s">
        <v>392</v>
      </c>
      <c r="B204" s="117" t="s">
        <v>544</v>
      </c>
      <c r="C204" s="154" t="s">
        <v>115</v>
      </c>
      <c r="D204" s="77" t="s">
        <v>18</v>
      </c>
      <c r="E204" s="124">
        <v>8</v>
      </c>
      <c r="F204" s="155"/>
      <c r="G204" s="124"/>
    </row>
    <row r="205" spans="1:7" ht="30">
      <c r="A205" s="85" t="s">
        <v>393</v>
      </c>
      <c r="B205" s="117" t="s">
        <v>498</v>
      </c>
      <c r="C205" s="154" t="s">
        <v>116</v>
      </c>
      <c r="D205" s="77" t="s">
        <v>5</v>
      </c>
      <c r="E205" s="124">
        <v>12</v>
      </c>
      <c r="F205" s="124"/>
      <c r="G205" s="124"/>
    </row>
    <row r="206" spans="1:7" ht="30">
      <c r="A206" s="85" t="s">
        <v>394</v>
      </c>
      <c r="B206" s="117" t="s">
        <v>545</v>
      </c>
      <c r="C206" s="154" t="s">
        <v>117</v>
      </c>
      <c r="D206" s="77" t="s">
        <v>18</v>
      </c>
      <c r="E206" s="124">
        <v>4</v>
      </c>
      <c r="F206" s="124"/>
      <c r="G206" s="124"/>
    </row>
    <row r="207" spans="1:7" ht="30">
      <c r="A207" s="85" t="s">
        <v>395</v>
      </c>
      <c r="B207" s="117" t="s">
        <v>546</v>
      </c>
      <c r="C207" s="154" t="s">
        <v>118</v>
      </c>
      <c r="D207" s="77" t="s">
        <v>18</v>
      </c>
      <c r="E207" s="124">
        <v>4</v>
      </c>
      <c r="F207" s="124"/>
      <c r="G207" s="124"/>
    </row>
    <row r="208" spans="1:7" ht="30">
      <c r="A208" s="85" t="s">
        <v>396</v>
      </c>
      <c r="B208" s="117" t="s">
        <v>547</v>
      </c>
      <c r="C208" s="154" t="s">
        <v>119</v>
      </c>
      <c r="D208" s="77" t="s">
        <v>18</v>
      </c>
      <c r="E208" s="124">
        <v>4</v>
      </c>
      <c r="F208" s="124"/>
      <c r="G208" s="124"/>
    </row>
    <row r="209" spans="1:7" ht="30">
      <c r="A209" s="85" t="s">
        <v>638</v>
      </c>
      <c r="B209" s="117" t="s">
        <v>499</v>
      </c>
      <c r="C209" s="154" t="s">
        <v>267</v>
      </c>
      <c r="D209" s="77" t="s">
        <v>7</v>
      </c>
      <c r="E209" s="124">
        <v>52.06</v>
      </c>
      <c r="F209" s="124"/>
      <c r="G209" s="124"/>
    </row>
    <row r="210" spans="1:7" ht="30">
      <c r="A210" s="85" t="s">
        <v>639</v>
      </c>
      <c r="B210" s="117" t="s">
        <v>549</v>
      </c>
      <c r="C210" s="154" t="s">
        <v>269</v>
      </c>
      <c r="D210" s="77" t="s">
        <v>5</v>
      </c>
      <c r="E210" s="124">
        <f>230</f>
        <v>230</v>
      </c>
      <c r="F210" s="124"/>
      <c r="G210" s="124"/>
    </row>
    <row r="211" spans="1:7" ht="30">
      <c r="A211" s="85" t="s">
        <v>640</v>
      </c>
      <c r="B211" s="117" t="s">
        <v>548</v>
      </c>
      <c r="C211" s="154" t="s">
        <v>16</v>
      </c>
      <c r="D211" s="77" t="s">
        <v>5</v>
      </c>
      <c r="E211" s="124">
        <v>12</v>
      </c>
      <c r="F211" s="124"/>
      <c r="G211" s="124"/>
    </row>
    <row r="212" spans="1:7" ht="30">
      <c r="A212" s="85" t="s">
        <v>641</v>
      </c>
      <c r="B212" s="117" t="s">
        <v>500</v>
      </c>
      <c r="C212" s="127" t="s">
        <v>120</v>
      </c>
      <c r="D212" s="76" t="s">
        <v>7</v>
      </c>
      <c r="E212" s="126">
        <v>164</v>
      </c>
      <c r="F212" s="124"/>
      <c r="G212" s="124"/>
    </row>
    <row r="213" spans="1:7" s="71" customFormat="1">
      <c r="A213" s="374" t="s">
        <v>12</v>
      </c>
      <c r="B213" s="375"/>
      <c r="C213" s="375"/>
      <c r="D213" s="375"/>
      <c r="E213" s="375"/>
      <c r="F213" s="376"/>
      <c r="G213" s="125">
        <f>SUM(G201:G212)</f>
        <v>0</v>
      </c>
    </row>
    <row r="214" spans="1:7" s="71" customFormat="1">
      <c r="A214" s="189" t="s">
        <v>570</v>
      </c>
      <c r="B214" s="371" t="s">
        <v>121</v>
      </c>
      <c r="C214" s="372"/>
      <c r="D214" s="372"/>
      <c r="E214" s="372"/>
      <c r="F214" s="372"/>
      <c r="G214" s="373"/>
    </row>
    <row r="215" spans="1:7" ht="30">
      <c r="A215" s="85" t="s">
        <v>571</v>
      </c>
      <c r="B215" s="117" t="s">
        <v>501</v>
      </c>
      <c r="C215" s="156" t="s">
        <v>122</v>
      </c>
      <c r="D215" s="76" t="s">
        <v>5</v>
      </c>
      <c r="E215" s="126">
        <v>162</v>
      </c>
      <c r="F215" s="122"/>
      <c r="G215" s="122"/>
    </row>
    <row r="216" spans="1:7" ht="45">
      <c r="A216" s="85" t="s">
        <v>642</v>
      </c>
      <c r="B216" s="117" t="s">
        <v>502</v>
      </c>
      <c r="C216" s="156" t="s">
        <v>268</v>
      </c>
      <c r="D216" s="76" t="s">
        <v>5</v>
      </c>
      <c r="E216" s="126">
        <v>993.8</v>
      </c>
      <c r="F216" s="122"/>
      <c r="G216" s="122"/>
    </row>
    <row r="217" spans="1:7" ht="30">
      <c r="A217" s="85" t="s">
        <v>643</v>
      </c>
      <c r="B217" s="78" t="s">
        <v>503</v>
      </c>
      <c r="C217" s="103" t="s">
        <v>176</v>
      </c>
      <c r="D217" s="76" t="s">
        <v>5</v>
      </c>
      <c r="E217" s="126">
        <v>1780.5</v>
      </c>
      <c r="F217" s="122"/>
      <c r="G217" s="122"/>
    </row>
    <row r="218" spans="1:7" ht="30">
      <c r="A218" s="85" t="s">
        <v>644</v>
      </c>
      <c r="B218" s="116" t="s">
        <v>504</v>
      </c>
      <c r="C218" s="102" t="s">
        <v>123</v>
      </c>
      <c r="D218" s="76" t="s">
        <v>5</v>
      </c>
      <c r="E218" s="126">
        <f>E90</f>
        <v>162.63999999999999</v>
      </c>
      <c r="F218" s="124"/>
      <c r="G218" s="122"/>
    </row>
    <row r="219" spans="1:7" ht="30">
      <c r="A219" s="85" t="s">
        <v>645</v>
      </c>
      <c r="B219" s="116" t="s">
        <v>505</v>
      </c>
      <c r="C219" s="102" t="s">
        <v>124</v>
      </c>
      <c r="D219" s="76" t="s">
        <v>5</v>
      </c>
      <c r="E219" s="126">
        <f>E84</f>
        <v>362.61</v>
      </c>
      <c r="F219" s="124"/>
      <c r="G219" s="122"/>
    </row>
    <row r="220" spans="1:7" ht="30">
      <c r="A220" s="85" t="s">
        <v>646</v>
      </c>
      <c r="B220" s="116" t="s">
        <v>506</v>
      </c>
      <c r="C220" s="102" t="s">
        <v>125</v>
      </c>
      <c r="D220" s="76" t="s">
        <v>5</v>
      </c>
      <c r="E220" s="126">
        <v>2106.64</v>
      </c>
      <c r="F220" s="124"/>
      <c r="G220" s="122"/>
    </row>
    <row r="221" spans="1:7" ht="30">
      <c r="A221" s="85" t="s">
        <v>647</v>
      </c>
      <c r="B221" s="116" t="s">
        <v>507</v>
      </c>
      <c r="C221" s="102" t="s">
        <v>126</v>
      </c>
      <c r="D221" s="77" t="s">
        <v>18</v>
      </c>
      <c r="E221" s="126">
        <v>24</v>
      </c>
      <c r="F221" s="124"/>
      <c r="G221" s="122"/>
    </row>
    <row r="222" spans="1:7" ht="45">
      <c r="A222" s="85" t="s">
        <v>648</v>
      </c>
      <c r="B222" s="116" t="s">
        <v>508</v>
      </c>
      <c r="C222" s="133" t="s">
        <v>179</v>
      </c>
      <c r="D222" s="77" t="s">
        <v>8</v>
      </c>
      <c r="E222" s="126">
        <v>576</v>
      </c>
      <c r="F222" s="124"/>
      <c r="G222" s="122"/>
    </row>
    <row r="223" spans="1:7" s="71" customFormat="1">
      <c r="A223" s="374" t="s">
        <v>12</v>
      </c>
      <c r="B223" s="375"/>
      <c r="C223" s="375"/>
      <c r="D223" s="375"/>
      <c r="E223" s="375"/>
      <c r="F223" s="376"/>
      <c r="G223" s="125">
        <f>SUM(G215:G222)</f>
        <v>0</v>
      </c>
    </row>
    <row r="224" spans="1:7">
      <c r="A224" s="108"/>
      <c r="B224" s="87"/>
      <c r="C224" s="104"/>
    </row>
    <row r="225" spans="1:10">
      <c r="A225" s="364" t="s">
        <v>566</v>
      </c>
      <c r="B225" s="364"/>
      <c r="C225" s="364"/>
      <c r="D225" s="364"/>
      <c r="E225" s="364"/>
      <c r="F225" s="364"/>
      <c r="G225" s="89">
        <f>G223+G213+G199+G161+G151+G135+G107+G94+G85+G72+G63+G55+G50+G43+G40+G27+G21+G10</f>
        <v>0</v>
      </c>
    </row>
    <row r="226" spans="1:10">
      <c r="A226" s="364" t="s">
        <v>655</v>
      </c>
      <c r="B226" s="364"/>
      <c r="C226" s="364"/>
      <c r="D226" s="364"/>
      <c r="E226" s="364"/>
      <c r="F226" s="364"/>
      <c r="G226" s="113"/>
    </row>
    <row r="227" spans="1:10">
      <c r="A227" s="364" t="s">
        <v>567</v>
      </c>
      <c r="B227" s="364"/>
      <c r="C227" s="364"/>
      <c r="D227" s="364"/>
      <c r="E227" s="364"/>
      <c r="F227" s="364"/>
      <c r="G227" s="119">
        <f>G225*1.2629</f>
        <v>0</v>
      </c>
      <c r="I227" s="59"/>
      <c r="J227" s="60"/>
    </row>
    <row r="228" spans="1:10">
      <c r="A228" s="108"/>
      <c r="B228" s="87"/>
      <c r="C228" s="104"/>
    </row>
    <row r="229" spans="1:10" s="298" customFormat="1">
      <c r="A229" s="297" t="s">
        <v>649</v>
      </c>
      <c r="B229" s="371" t="s">
        <v>560</v>
      </c>
      <c r="C229" s="372"/>
      <c r="D229" s="372"/>
      <c r="E229" s="372"/>
      <c r="F229" s="372"/>
      <c r="G229" s="373"/>
    </row>
    <row r="230" spans="1:10" s="178" customFormat="1" ht="45">
      <c r="A230" s="85" t="s">
        <v>650</v>
      </c>
      <c r="B230" s="299" t="s">
        <v>464</v>
      </c>
      <c r="C230" s="300" t="s">
        <v>561</v>
      </c>
      <c r="D230" s="299" t="s">
        <v>562</v>
      </c>
      <c r="E230" s="301">
        <v>1</v>
      </c>
      <c r="F230" s="301"/>
      <c r="G230" s="302">
        <f>E230*F230</f>
        <v>0</v>
      </c>
    </row>
    <row r="231" spans="1:10" s="298" customFormat="1">
      <c r="A231" s="374" t="s">
        <v>12</v>
      </c>
      <c r="B231" s="375"/>
      <c r="C231" s="375"/>
      <c r="D231" s="375"/>
      <c r="E231" s="375"/>
      <c r="F231" s="376"/>
      <c r="G231" s="303">
        <f>G230</f>
        <v>0</v>
      </c>
    </row>
    <row r="232" spans="1:10" s="105" customFormat="1">
      <c r="A232" s="86"/>
      <c r="B232" s="86"/>
      <c r="D232" s="86"/>
      <c r="E232" s="304"/>
      <c r="F232" s="304"/>
      <c r="G232" s="304"/>
    </row>
    <row r="233" spans="1:10" s="105" customFormat="1">
      <c r="A233" s="364" t="s">
        <v>563</v>
      </c>
      <c r="B233" s="364"/>
      <c r="C233" s="364"/>
      <c r="D233" s="364"/>
      <c r="E233" s="364"/>
      <c r="F233" s="364"/>
      <c r="G233" s="305">
        <f>G231</f>
        <v>0</v>
      </c>
    </row>
    <row r="234" spans="1:10" s="105" customFormat="1">
      <c r="A234" s="364" t="s">
        <v>656</v>
      </c>
      <c r="B234" s="364"/>
      <c r="C234" s="364"/>
      <c r="D234" s="364"/>
      <c r="E234" s="364"/>
      <c r="F234" s="364"/>
      <c r="G234" s="306"/>
    </row>
    <row r="235" spans="1:10" s="105" customFormat="1">
      <c r="A235" s="364" t="s">
        <v>564</v>
      </c>
      <c r="B235" s="364"/>
      <c r="C235" s="364"/>
      <c r="D235" s="364"/>
      <c r="E235" s="364"/>
      <c r="F235" s="364"/>
      <c r="G235" s="305">
        <f>G233*1.1019</f>
        <v>0</v>
      </c>
    </row>
    <row r="236" spans="1:10" s="105" customFormat="1">
      <c r="A236" s="86"/>
      <c r="B236" s="86"/>
      <c r="D236" s="86"/>
      <c r="E236" s="304"/>
      <c r="F236" s="304"/>
      <c r="G236" s="304"/>
    </row>
    <row r="237" spans="1:10" s="105" customFormat="1">
      <c r="A237" s="364" t="s">
        <v>568</v>
      </c>
      <c r="B237" s="364"/>
      <c r="C237" s="364"/>
      <c r="D237" s="364"/>
      <c r="E237" s="364"/>
      <c r="F237" s="364"/>
      <c r="G237" s="305">
        <f>G233+G225</f>
        <v>0</v>
      </c>
    </row>
    <row r="238" spans="1:10" s="105" customFormat="1">
      <c r="A238" s="364" t="s">
        <v>565</v>
      </c>
      <c r="B238" s="364"/>
      <c r="C238" s="364"/>
      <c r="D238" s="364"/>
      <c r="E238" s="364"/>
      <c r="F238" s="364"/>
      <c r="G238" s="307">
        <f>G239-G237</f>
        <v>0</v>
      </c>
    </row>
    <row r="239" spans="1:10" s="105" customFormat="1">
      <c r="A239" s="364" t="s">
        <v>569</v>
      </c>
      <c r="B239" s="364"/>
      <c r="C239" s="364"/>
      <c r="D239" s="364"/>
      <c r="E239" s="364"/>
      <c r="F239" s="364"/>
      <c r="G239" s="305">
        <f>G235+G227</f>
        <v>0</v>
      </c>
    </row>
    <row r="240" spans="1:10">
      <c r="A240" s="108"/>
      <c r="B240" s="87"/>
      <c r="C240" s="104"/>
      <c r="D240" s="87"/>
      <c r="E240" s="158"/>
    </row>
    <row r="241" spans="1:5">
      <c r="A241" s="108"/>
      <c r="C241" s="159"/>
      <c r="D241" s="88"/>
      <c r="E241" s="160"/>
    </row>
    <row r="242" spans="1:5">
      <c r="A242" s="108"/>
      <c r="B242" s="87"/>
      <c r="C242" s="159"/>
      <c r="D242" s="88"/>
      <c r="E242" s="160"/>
    </row>
    <row r="243" spans="1:5">
      <c r="A243" s="108"/>
      <c r="B243" s="115"/>
      <c r="C243" s="159"/>
      <c r="D243" s="88"/>
      <c r="E243" s="160"/>
    </row>
    <row r="244" spans="1:5">
      <c r="B244" s="115"/>
    </row>
    <row r="245" spans="1:5">
      <c r="B245" s="115"/>
    </row>
  </sheetData>
  <mergeCells count="67">
    <mergeCell ref="A237:F237"/>
    <mergeCell ref="A238:F238"/>
    <mergeCell ref="A239:F239"/>
    <mergeCell ref="B229:G229"/>
    <mergeCell ref="A231:F231"/>
    <mergeCell ref="A233:F233"/>
    <mergeCell ref="A234:F234"/>
    <mergeCell ref="A235:F235"/>
    <mergeCell ref="A4:F4"/>
    <mergeCell ref="A2:F2"/>
    <mergeCell ref="A3:F3"/>
    <mergeCell ref="A1:G1"/>
    <mergeCell ref="A5:A6"/>
    <mergeCell ref="B5:B6"/>
    <mergeCell ref="C5:C6"/>
    <mergeCell ref="D5:D6"/>
    <mergeCell ref="E5:E6"/>
    <mergeCell ref="B7:G7"/>
    <mergeCell ref="B11:G11"/>
    <mergeCell ref="A21:F21"/>
    <mergeCell ref="A10:F10"/>
    <mergeCell ref="B22:G22"/>
    <mergeCell ref="A27:F27"/>
    <mergeCell ref="B28:G28"/>
    <mergeCell ref="B41:G41"/>
    <mergeCell ref="A40:F40"/>
    <mergeCell ref="A43:F43"/>
    <mergeCell ref="B44:G44"/>
    <mergeCell ref="A50:F50"/>
    <mergeCell ref="B51:G51"/>
    <mergeCell ref="A55:F55"/>
    <mergeCell ref="B56:G56"/>
    <mergeCell ref="A63:F63"/>
    <mergeCell ref="B64:G64"/>
    <mergeCell ref="A72:F72"/>
    <mergeCell ref="B73:G73"/>
    <mergeCell ref="B74:G74"/>
    <mergeCell ref="B79:G79"/>
    <mergeCell ref="B81:G81"/>
    <mergeCell ref="B83:G83"/>
    <mergeCell ref="A85:F85"/>
    <mergeCell ref="B86:G86"/>
    <mergeCell ref="A135:F135"/>
    <mergeCell ref="B136:G136"/>
    <mergeCell ref="A151:F151"/>
    <mergeCell ref="B152:G152"/>
    <mergeCell ref="B87:G87"/>
    <mergeCell ref="A94:F94"/>
    <mergeCell ref="B95:G95"/>
    <mergeCell ref="B96:G96"/>
    <mergeCell ref="A107:F107"/>
    <mergeCell ref="A226:F226"/>
    <mergeCell ref="A227:F227"/>
    <mergeCell ref="B100:G100"/>
    <mergeCell ref="B104:G104"/>
    <mergeCell ref="B91:G91"/>
    <mergeCell ref="B200:G200"/>
    <mergeCell ref="A213:F213"/>
    <mergeCell ref="B214:G214"/>
    <mergeCell ref="A223:F223"/>
    <mergeCell ref="A225:F225"/>
    <mergeCell ref="A161:F161"/>
    <mergeCell ref="B162:G162"/>
    <mergeCell ref="B163:G163"/>
    <mergeCell ref="B178:G178"/>
    <mergeCell ref="A199:F199"/>
    <mergeCell ref="B108:G108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81"/>
  <sheetViews>
    <sheetView view="pageBreakPreview" zoomScale="90" zoomScaleSheetLayoutView="90" workbookViewId="0">
      <pane ySplit="1" topLeftCell="A2" activePane="bottomLeft" state="frozen"/>
      <selection pane="bottomLeft" activeCell="B32" sqref="B32:G32"/>
    </sheetView>
  </sheetViews>
  <sheetFormatPr defaultRowHeight="15"/>
  <cols>
    <col min="1" max="1" width="9.140625" style="166"/>
    <col min="2" max="2" width="11.5703125" style="86" customWidth="1"/>
    <col min="3" max="3" width="61.42578125" style="105" customWidth="1"/>
    <col min="4" max="4" width="5.28515625" style="86" bestFit="1" customWidth="1"/>
    <col min="5" max="5" width="16.85546875" style="157" bestFit="1" customWidth="1"/>
    <col min="6" max="6" width="14.42578125" style="157" customWidth="1"/>
    <col min="7" max="7" width="13.28515625" style="157" bestFit="1" customWidth="1"/>
    <col min="8" max="9" width="9.140625" style="58"/>
    <col min="10" max="10" width="11.7109375" style="58" bestFit="1" customWidth="1"/>
    <col min="11" max="16384" width="9.140625" style="58"/>
  </cols>
  <sheetData>
    <row r="1" spans="1:7" ht="77.25" customHeight="1">
      <c r="A1" s="389" t="s">
        <v>658</v>
      </c>
      <c r="B1" s="390"/>
      <c r="C1" s="390"/>
      <c r="D1" s="390"/>
      <c r="E1" s="390"/>
      <c r="F1" s="390"/>
      <c r="G1" s="391"/>
    </row>
    <row r="2" spans="1:7" s="71" customFormat="1">
      <c r="A2" s="101" t="s">
        <v>278</v>
      </c>
      <c r="B2" s="386" t="s">
        <v>4</v>
      </c>
      <c r="C2" s="387"/>
      <c r="D2" s="387"/>
      <c r="E2" s="387"/>
      <c r="F2" s="387"/>
      <c r="G2" s="388"/>
    </row>
    <row r="3" spans="1:7" s="71" customFormat="1" ht="45" customHeight="1">
      <c r="A3" s="101" t="s">
        <v>277</v>
      </c>
      <c r="B3" s="161" t="s">
        <v>17</v>
      </c>
      <c r="C3" s="417" t="s">
        <v>659</v>
      </c>
      <c r="D3" s="418"/>
      <c r="E3" s="418"/>
      <c r="F3" s="418"/>
      <c r="G3" s="419"/>
    </row>
    <row r="4" spans="1:7" s="71" customFormat="1">
      <c r="A4" s="399"/>
      <c r="B4" s="400"/>
      <c r="C4" s="400"/>
      <c r="D4" s="400"/>
      <c r="E4" s="400"/>
      <c r="F4" s="400"/>
      <c r="G4" s="401"/>
    </row>
    <row r="5" spans="1:7" s="71" customFormat="1">
      <c r="A5" s="438" t="s">
        <v>279</v>
      </c>
      <c r="B5" s="161" t="s">
        <v>19</v>
      </c>
      <c r="C5" s="417" t="s">
        <v>175</v>
      </c>
      <c r="D5" s="418"/>
      <c r="E5" s="418"/>
      <c r="F5" s="418"/>
      <c r="G5" s="419"/>
    </row>
    <row r="6" spans="1:7" customFormat="1" ht="30">
      <c r="A6" s="439"/>
      <c r="B6" s="116" t="s">
        <v>194</v>
      </c>
      <c r="C6" s="2" t="s">
        <v>195</v>
      </c>
      <c r="D6" s="1" t="s">
        <v>196</v>
      </c>
      <c r="E6" s="176">
        <v>12</v>
      </c>
      <c r="F6" s="3"/>
      <c r="G6" s="4">
        <f>E6*F6</f>
        <v>0</v>
      </c>
    </row>
    <row r="7" spans="1:7" customFormat="1" ht="30">
      <c r="A7" s="439"/>
      <c r="B7" s="116" t="s">
        <v>197</v>
      </c>
      <c r="C7" s="2" t="s">
        <v>198</v>
      </c>
      <c r="D7" s="1" t="s">
        <v>196</v>
      </c>
      <c r="E7" s="176">
        <v>12</v>
      </c>
      <c r="F7" s="3"/>
      <c r="G7" s="4">
        <f t="shared" ref="G7:G29" si="0">E7*F7</f>
        <v>0</v>
      </c>
    </row>
    <row r="8" spans="1:7" customFormat="1" ht="30">
      <c r="A8" s="439"/>
      <c r="B8" s="116" t="s">
        <v>199</v>
      </c>
      <c r="C8" s="2" t="s">
        <v>200</v>
      </c>
      <c r="D8" s="1" t="s">
        <v>196</v>
      </c>
      <c r="E8" s="176">
        <v>12</v>
      </c>
      <c r="F8" s="3"/>
      <c r="G8" s="4">
        <f t="shared" si="0"/>
        <v>0</v>
      </c>
    </row>
    <row r="9" spans="1:7" customFormat="1" ht="30">
      <c r="A9" s="439"/>
      <c r="B9" s="116" t="s">
        <v>201</v>
      </c>
      <c r="C9" s="2" t="s">
        <v>202</v>
      </c>
      <c r="D9" s="1" t="s">
        <v>196</v>
      </c>
      <c r="E9" s="176">
        <v>3</v>
      </c>
      <c r="F9" s="3"/>
      <c r="G9" s="4">
        <f t="shared" si="0"/>
        <v>0</v>
      </c>
    </row>
    <row r="10" spans="1:7" customFormat="1" ht="30">
      <c r="A10" s="439"/>
      <c r="B10" s="116" t="s">
        <v>203</v>
      </c>
      <c r="C10" s="2" t="s">
        <v>204</v>
      </c>
      <c r="D10" s="1" t="s">
        <v>196</v>
      </c>
      <c r="E10" s="176">
        <v>12</v>
      </c>
      <c r="F10" s="3"/>
      <c r="G10" s="4">
        <f t="shared" si="0"/>
        <v>0</v>
      </c>
    </row>
    <row r="11" spans="1:7" customFormat="1" ht="30">
      <c r="A11" s="439"/>
      <c r="B11" s="116" t="s">
        <v>205</v>
      </c>
      <c r="C11" s="2" t="s">
        <v>206</v>
      </c>
      <c r="D11" s="1" t="s">
        <v>193</v>
      </c>
      <c r="E11" s="176">
        <v>1</v>
      </c>
      <c r="F11" s="3"/>
      <c r="G11" s="4">
        <f t="shared" si="0"/>
        <v>0</v>
      </c>
    </row>
    <row r="12" spans="1:7" customFormat="1" ht="30">
      <c r="A12" s="439"/>
      <c r="B12" s="116" t="s">
        <v>207</v>
      </c>
      <c r="C12" s="2" t="s">
        <v>208</v>
      </c>
      <c r="D12" s="1" t="s">
        <v>193</v>
      </c>
      <c r="E12" s="176">
        <v>12</v>
      </c>
      <c r="F12" s="3"/>
      <c r="G12" s="4">
        <f t="shared" si="0"/>
        <v>0</v>
      </c>
    </row>
    <row r="13" spans="1:7" customFormat="1" ht="30">
      <c r="A13" s="439"/>
      <c r="B13" s="116" t="s">
        <v>209</v>
      </c>
      <c r="C13" s="2" t="s">
        <v>210</v>
      </c>
      <c r="D13" s="1" t="s">
        <v>18</v>
      </c>
      <c r="E13" s="176">
        <f>120*12</f>
        <v>1440</v>
      </c>
      <c r="F13" s="3"/>
      <c r="G13" s="4">
        <f t="shared" si="0"/>
        <v>0</v>
      </c>
    </row>
    <row r="14" spans="1:7" customFormat="1" ht="30">
      <c r="A14" s="439"/>
      <c r="B14" s="116" t="s">
        <v>211</v>
      </c>
      <c r="C14" s="2" t="s">
        <v>212</v>
      </c>
      <c r="D14" s="1" t="s">
        <v>18</v>
      </c>
      <c r="E14" s="176">
        <f>120*2*22*12</f>
        <v>63360</v>
      </c>
      <c r="F14" s="5"/>
      <c r="G14" s="6">
        <f t="shared" si="0"/>
        <v>0</v>
      </c>
    </row>
    <row r="15" spans="1:7" customFormat="1" ht="30">
      <c r="A15" s="439"/>
      <c r="B15" s="116" t="s">
        <v>213</v>
      </c>
      <c r="C15" s="2" t="s">
        <v>214</v>
      </c>
      <c r="D15" s="1" t="s">
        <v>196</v>
      </c>
      <c r="E15" s="176">
        <v>12</v>
      </c>
      <c r="F15" s="5"/>
      <c r="G15" s="6">
        <f>-E15*F15</f>
        <v>0</v>
      </c>
    </row>
    <row r="16" spans="1:7" customFormat="1" ht="30">
      <c r="A16" s="439"/>
      <c r="B16" s="116" t="s">
        <v>215</v>
      </c>
      <c r="C16" s="2" t="s">
        <v>216</v>
      </c>
      <c r="D16" s="1" t="s">
        <v>196</v>
      </c>
      <c r="E16" s="176">
        <v>12</v>
      </c>
      <c r="F16" s="5"/>
      <c r="G16" s="6">
        <f>-E16*F16</f>
        <v>0</v>
      </c>
    </row>
    <row r="17" spans="1:7" customFormat="1" ht="30">
      <c r="A17" s="439"/>
      <c r="B17" s="116" t="s">
        <v>217</v>
      </c>
      <c r="C17" s="2" t="s">
        <v>218</v>
      </c>
      <c r="D17" s="1" t="s">
        <v>196</v>
      </c>
      <c r="E17" s="176">
        <v>12</v>
      </c>
      <c r="F17" s="5"/>
      <c r="G17" s="6">
        <f t="shared" si="0"/>
        <v>0</v>
      </c>
    </row>
    <row r="18" spans="1:7" customFormat="1" ht="30">
      <c r="A18" s="439"/>
      <c r="B18" s="116" t="s">
        <v>219</v>
      </c>
      <c r="C18" s="2" t="s">
        <v>220</v>
      </c>
      <c r="D18" s="1" t="s">
        <v>196</v>
      </c>
      <c r="E18" s="176">
        <v>12</v>
      </c>
      <c r="F18" s="5"/>
      <c r="G18" s="6">
        <f t="shared" si="0"/>
        <v>0</v>
      </c>
    </row>
    <row r="19" spans="1:7" customFormat="1" ht="30">
      <c r="A19" s="439"/>
      <c r="B19" s="116" t="s">
        <v>221</v>
      </c>
      <c r="C19" s="2" t="s">
        <v>222</v>
      </c>
      <c r="D19" s="1" t="s">
        <v>18</v>
      </c>
      <c r="E19" s="176">
        <v>6</v>
      </c>
      <c r="F19" s="5"/>
      <c r="G19" s="6">
        <f t="shared" si="0"/>
        <v>0</v>
      </c>
    </row>
    <row r="20" spans="1:7" customFormat="1" ht="30">
      <c r="A20" s="439"/>
      <c r="B20" s="116" t="s">
        <v>223</v>
      </c>
      <c r="C20" s="2" t="s">
        <v>224</v>
      </c>
      <c r="D20" s="1" t="s">
        <v>18</v>
      </c>
      <c r="E20" s="176">
        <v>600</v>
      </c>
      <c r="F20" s="5"/>
      <c r="G20" s="3">
        <f t="shared" si="0"/>
        <v>0</v>
      </c>
    </row>
    <row r="21" spans="1:7" customFormat="1" ht="30">
      <c r="A21" s="439"/>
      <c r="B21" s="116" t="s">
        <v>225</v>
      </c>
      <c r="C21" s="2" t="s">
        <v>226</v>
      </c>
      <c r="D21" s="1" t="s">
        <v>18</v>
      </c>
      <c r="E21" s="176">
        <v>1700</v>
      </c>
      <c r="F21" s="5"/>
      <c r="G21" s="3">
        <f t="shared" si="0"/>
        <v>0</v>
      </c>
    </row>
    <row r="22" spans="1:7" customFormat="1" ht="30">
      <c r="A22" s="439"/>
      <c r="B22" s="116" t="s">
        <v>227</v>
      </c>
      <c r="C22" s="2" t="s">
        <v>228</v>
      </c>
      <c r="D22" s="1" t="s">
        <v>18</v>
      </c>
      <c r="E22" s="176">
        <v>600</v>
      </c>
      <c r="F22" s="3"/>
      <c r="G22" s="3">
        <f t="shared" si="0"/>
        <v>0</v>
      </c>
    </row>
    <row r="23" spans="1:7" customFormat="1" ht="30">
      <c r="A23" s="439"/>
      <c r="B23" s="116" t="s">
        <v>229</v>
      </c>
      <c r="C23" s="2" t="s">
        <v>230</v>
      </c>
      <c r="D23" s="1" t="s">
        <v>18</v>
      </c>
      <c r="E23" s="176">
        <v>600</v>
      </c>
      <c r="F23" s="5"/>
      <c r="G23" s="5">
        <f t="shared" si="0"/>
        <v>0</v>
      </c>
    </row>
    <row r="24" spans="1:7" customFormat="1">
      <c r="A24" s="439"/>
      <c r="B24" s="116" t="s">
        <v>231</v>
      </c>
      <c r="C24" s="2" t="s">
        <v>232</v>
      </c>
      <c r="D24" s="1" t="s">
        <v>18</v>
      </c>
      <c r="E24" s="176">
        <v>60</v>
      </c>
      <c r="F24" s="3"/>
      <c r="G24" s="5">
        <f t="shared" si="0"/>
        <v>0</v>
      </c>
    </row>
    <row r="25" spans="1:7" customFormat="1">
      <c r="A25" s="439"/>
      <c r="B25" s="116" t="s">
        <v>233</v>
      </c>
      <c r="C25" s="2" t="s">
        <v>234</v>
      </c>
      <c r="D25" s="1" t="s">
        <v>18</v>
      </c>
      <c r="E25" s="176">
        <v>800</v>
      </c>
      <c r="F25" s="5"/>
      <c r="G25" s="5">
        <f t="shared" si="0"/>
        <v>0</v>
      </c>
    </row>
    <row r="26" spans="1:7" customFormat="1">
      <c r="A26" s="439"/>
      <c r="B26" s="116" t="s">
        <v>235</v>
      </c>
      <c r="C26" s="2" t="s">
        <v>236</v>
      </c>
      <c r="D26" s="1" t="s">
        <v>18</v>
      </c>
      <c r="E26" s="176">
        <v>800</v>
      </c>
      <c r="F26" s="3"/>
      <c r="G26" s="5">
        <f t="shared" si="0"/>
        <v>0</v>
      </c>
    </row>
    <row r="27" spans="1:7" customFormat="1" ht="30">
      <c r="A27" s="439"/>
      <c r="B27" s="116" t="s">
        <v>237</v>
      </c>
      <c r="C27" s="2" t="s">
        <v>238</v>
      </c>
      <c r="D27" s="1" t="s">
        <v>18</v>
      </c>
      <c r="E27" s="176">
        <v>200</v>
      </c>
      <c r="F27" s="5"/>
      <c r="G27" s="5">
        <f t="shared" si="0"/>
        <v>0</v>
      </c>
    </row>
    <row r="28" spans="1:7" customFormat="1">
      <c r="A28" s="439"/>
      <c r="B28" s="116" t="s">
        <v>239</v>
      </c>
      <c r="C28" s="2" t="s">
        <v>240</v>
      </c>
      <c r="D28" s="1" t="s">
        <v>18</v>
      </c>
      <c r="E28" s="176">
        <v>400</v>
      </c>
      <c r="F28" s="3"/>
      <c r="G28" s="5">
        <f t="shared" si="0"/>
        <v>0</v>
      </c>
    </row>
    <row r="29" spans="1:7" customFormat="1">
      <c r="A29" s="439"/>
      <c r="B29" s="116" t="s">
        <v>241</v>
      </c>
      <c r="C29" s="2" t="s">
        <v>242</v>
      </c>
      <c r="D29" s="1" t="s">
        <v>18</v>
      </c>
      <c r="E29" s="176">
        <v>100</v>
      </c>
      <c r="F29" s="5"/>
      <c r="G29" s="5">
        <f t="shared" si="0"/>
        <v>0</v>
      </c>
    </row>
    <row r="30" spans="1:7" customFormat="1">
      <c r="A30" s="440"/>
      <c r="B30" s="398" t="s">
        <v>550</v>
      </c>
      <c r="C30" s="398"/>
      <c r="D30" s="398"/>
      <c r="E30" s="398"/>
      <c r="F30" s="398"/>
      <c r="G30" s="167">
        <f>SUM(G6:G29)</f>
        <v>0</v>
      </c>
    </row>
    <row r="31" spans="1:7" customFormat="1">
      <c r="A31" s="449"/>
      <c r="B31" s="450"/>
      <c r="C31" s="450"/>
      <c r="D31" s="450"/>
      <c r="E31" s="450"/>
      <c r="F31" s="450"/>
      <c r="G31" s="451"/>
    </row>
    <row r="32" spans="1:7" s="71" customFormat="1">
      <c r="A32" s="101"/>
      <c r="B32" s="386"/>
      <c r="C32" s="387"/>
      <c r="D32" s="387"/>
      <c r="E32" s="387"/>
      <c r="F32" s="387"/>
      <c r="G32" s="388"/>
    </row>
    <row r="33" spans="1:7" s="71" customFormat="1">
      <c r="A33" s="402"/>
      <c r="B33" s="161"/>
      <c r="C33" s="408"/>
      <c r="D33" s="409"/>
      <c r="E33" s="409"/>
      <c r="F33" s="409"/>
      <c r="G33" s="410"/>
    </row>
    <row r="34" spans="1:7" s="172" customFormat="1">
      <c r="A34" s="403"/>
      <c r="B34" s="168"/>
      <c r="C34" s="169"/>
      <c r="D34" s="170"/>
      <c r="E34" s="170"/>
      <c r="F34" s="171"/>
      <c r="G34" s="171"/>
    </row>
    <row r="35" spans="1:7" s="178" customFormat="1">
      <c r="A35" s="403"/>
      <c r="B35" s="173"/>
      <c r="C35" s="174"/>
      <c r="D35" s="175"/>
      <c r="E35" s="176"/>
      <c r="F35" s="177"/>
      <c r="G35" s="177"/>
    </row>
    <row r="36" spans="1:7" s="178" customFormat="1">
      <c r="A36" s="403"/>
      <c r="B36" s="179"/>
      <c r="C36" s="180"/>
      <c r="D36" s="181"/>
      <c r="E36" s="176"/>
      <c r="F36" s="182"/>
      <c r="G36" s="177"/>
    </row>
    <row r="37" spans="1:7" s="178" customFormat="1">
      <c r="A37" s="403"/>
      <c r="B37" s="179"/>
      <c r="C37" s="180"/>
      <c r="D37" s="181"/>
      <c r="E37" s="176"/>
      <c r="F37" s="182"/>
      <c r="G37" s="177"/>
    </row>
    <row r="38" spans="1:7" s="178" customFormat="1">
      <c r="A38" s="403"/>
      <c r="B38" s="179"/>
      <c r="C38" s="180"/>
      <c r="D38" s="181"/>
      <c r="E38" s="176"/>
      <c r="F38" s="182"/>
      <c r="G38" s="177"/>
    </row>
    <row r="39" spans="1:7" s="178" customFormat="1">
      <c r="A39" s="403"/>
      <c r="B39" s="179"/>
      <c r="C39" s="180"/>
      <c r="D39" s="181"/>
      <c r="E39" s="176"/>
      <c r="F39" s="182"/>
      <c r="G39" s="177"/>
    </row>
    <row r="40" spans="1:7" s="178" customFormat="1">
      <c r="A40" s="403"/>
      <c r="B40" s="179"/>
      <c r="C40" s="180"/>
      <c r="D40" s="181"/>
      <c r="E40" s="176"/>
      <c r="F40" s="182"/>
      <c r="G40" s="177"/>
    </row>
    <row r="41" spans="1:7" s="178" customFormat="1">
      <c r="A41" s="403"/>
      <c r="B41" s="183"/>
      <c r="C41" s="184"/>
      <c r="D41" s="185"/>
      <c r="E41" s="186"/>
      <c r="F41" s="187"/>
      <c r="G41" s="177"/>
    </row>
    <row r="42" spans="1:7" s="172" customFormat="1">
      <c r="A42" s="404"/>
      <c r="B42" s="398"/>
      <c r="C42" s="398"/>
      <c r="D42" s="398"/>
      <c r="E42" s="398"/>
      <c r="F42" s="398"/>
      <c r="G42" s="188"/>
    </row>
    <row r="43" spans="1:7" s="172" customFormat="1">
      <c r="A43" s="399"/>
      <c r="B43" s="400"/>
      <c r="C43" s="400"/>
      <c r="D43" s="400"/>
      <c r="E43" s="400"/>
      <c r="F43" s="400"/>
      <c r="G43" s="401"/>
    </row>
    <row r="44" spans="1:7" s="71" customFormat="1">
      <c r="A44" s="402"/>
      <c r="B44" s="161"/>
      <c r="C44" s="408"/>
      <c r="D44" s="409"/>
      <c r="E44" s="409"/>
      <c r="F44" s="409"/>
      <c r="G44" s="410"/>
    </row>
    <row r="45" spans="1:7" s="172" customFormat="1">
      <c r="A45" s="403"/>
      <c r="B45" s="168"/>
      <c r="C45" s="169"/>
      <c r="D45" s="170"/>
      <c r="E45" s="170"/>
      <c r="F45" s="171"/>
      <c r="G45" s="171"/>
    </row>
    <row r="46" spans="1:7" s="178" customFormat="1">
      <c r="A46" s="403"/>
      <c r="B46" s="173"/>
      <c r="C46" s="174"/>
      <c r="D46" s="175"/>
      <c r="E46" s="176"/>
      <c r="F46" s="177"/>
      <c r="G46" s="177"/>
    </row>
    <row r="47" spans="1:7" s="178" customFormat="1">
      <c r="A47" s="403"/>
      <c r="B47" s="179"/>
      <c r="C47" s="180"/>
      <c r="D47" s="190"/>
      <c r="E47" s="176"/>
      <c r="F47" s="182"/>
      <c r="G47" s="177"/>
    </row>
    <row r="48" spans="1:7" s="178" customFormat="1">
      <c r="A48" s="403"/>
      <c r="B48" s="179"/>
      <c r="C48" s="180"/>
      <c r="D48" s="190"/>
      <c r="E48" s="176"/>
      <c r="F48" s="182"/>
      <c r="G48" s="177"/>
    </row>
    <row r="49" spans="1:7" s="178" customFormat="1">
      <c r="A49" s="403"/>
      <c r="B49" s="179"/>
      <c r="C49" s="180"/>
      <c r="D49" s="190"/>
      <c r="E49" s="176"/>
      <c r="F49" s="182"/>
      <c r="G49" s="177"/>
    </row>
    <row r="50" spans="1:7" s="178" customFormat="1">
      <c r="A50" s="403"/>
      <c r="B50" s="179"/>
      <c r="C50" s="180"/>
      <c r="D50" s="190"/>
      <c r="E50" s="176"/>
      <c r="F50" s="182"/>
      <c r="G50" s="177"/>
    </row>
    <row r="51" spans="1:7" s="178" customFormat="1">
      <c r="A51" s="403"/>
      <c r="B51" s="179"/>
      <c r="C51" s="180"/>
      <c r="D51" s="190"/>
      <c r="E51" s="176"/>
      <c r="F51" s="182"/>
      <c r="G51" s="177"/>
    </row>
    <row r="52" spans="1:7" s="178" customFormat="1">
      <c r="A52" s="403"/>
      <c r="B52" s="179"/>
      <c r="C52" s="180"/>
      <c r="D52" s="190"/>
      <c r="E52" s="176"/>
      <c r="F52" s="182"/>
      <c r="G52" s="177"/>
    </row>
    <row r="53" spans="1:7" s="178" customFormat="1">
      <c r="A53" s="403"/>
      <c r="B53" s="179"/>
      <c r="C53" s="180"/>
      <c r="D53" s="190"/>
      <c r="E53" s="176"/>
      <c r="F53" s="182"/>
      <c r="G53" s="177"/>
    </row>
    <row r="54" spans="1:7" s="178" customFormat="1">
      <c r="A54" s="403"/>
      <c r="B54" s="179"/>
      <c r="C54" s="180"/>
      <c r="D54" s="190"/>
      <c r="E54" s="176"/>
      <c r="F54" s="182"/>
      <c r="G54" s="177"/>
    </row>
    <row r="55" spans="1:7" s="178" customFormat="1">
      <c r="A55" s="403"/>
      <c r="B55" s="179"/>
      <c r="C55" s="180"/>
      <c r="D55" s="190"/>
      <c r="E55" s="176"/>
      <c r="F55" s="182"/>
      <c r="G55" s="177"/>
    </row>
    <row r="56" spans="1:7" s="178" customFormat="1">
      <c r="A56" s="403"/>
      <c r="B56" s="179"/>
      <c r="C56" s="180"/>
      <c r="D56" s="190"/>
      <c r="E56" s="176"/>
      <c r="F56" s="182"/>
      <c r="G56" s="177"/>
    </row>
    <row r="57" spans="1:7" s="178" customFormat="1">
      <c r="A57" s="403"/>
      <c r="B57" s="179"/>
      <c r="C57" s="180"/>
      <c r="D57" s="190"/>
      <c r="E57" s="176"/>
      <c r="F57" s="182"/>
      <c r="G57" s="177"/>
    </row>
    <row r="58" spans="1:7" s="178" customFormat="1">
      <c r="A58" s="403"/>
      <c r="B58" s="179"/>
      <c r="C58" s="180"/>
      <c r="D58" s="190"/>
      <c r="E58" s="176"/>
      <c r="F58" s="182"/>
      <c r="G58" s="177"/>
    </row>
    <row r="59" spans="1:7" s="178" customFormat="1">
      <c r="A59" s="403"/>
      <c r="B59" s="179"/>
      <c r="C59" s="180"/>
      <c r="D59" s="190"/>
      <c r="E59" s="176"/>
      <c r="F59" s="182"/>
      <c r="G59" s="177"/>
    </row>
    <row r="60" spans="1:7" s="178" customFormat="1">
      <c r="A60" s="403"/>
      <c r="B60" s="179"/>
      <c r="C60" s="180"/>
      <c r="D60" s="190"/>
      <c r="E60" s="176"/>
      <c r="F60" s="182"/>
      <c r="G60" s="177"/>
    </row>
    <row r="61" spans="1:7" s="178" customFormat="1">
      <c r="A61" s="403"/>
      <c r="B61" s="179"/>
      <c r="C61" s="180"/>
      <c r="D61" s="190"/>
      <c r="E61" s="176"/>
      <c r="F61" s="182"/>
      <c r="G61" s="177"/>
    </row>
    <row r="62" spans="1:7" s="178" customFormat="1">
      <c r="A62" s="403"/>
      <c r="B62" s="179"/>
      <c r="C62" s="180"/>
      <c r="D62" s="190"/>
      <c r="E62" s="176"/>
      <c r="F62" s="182"/>
      <c r="G62" s="177"/>
    </row>
    <row r="63" spans="1:7" s="178" customFormat="1">
      <c r="A63" s="403"/>
      <c r="B63" s="179"/>
      <c r="C63" s="180"/>
      <c r="D63" s="190"/>
      <c r="E63" s="176"/>
      <c r="F63" s="182"/>
      <c r="G63" s="177"/>
    </row>
    <row r="64" spans="1:7" s="178" customFormat="1">
      <c r="A64" s="403"/>
      <c r="B64" s="179"/>
      <c r="C64" s="180"/>
      <c r="D64" s="190"/>
      <c r="E64" s="176"/>
      <c r="F64" s="182"/>
      <c r="G64" s="177"/>
    </row>
    <row r="65" spans="1:7" s="178" customFormat="1">
      <c r="A65" s="403"/>
      <c r="B65" s="179"/>
      <c r="C65" s="180"/>
      <c r="D65" s="190"/>
      <c r="E65" s="176"/>
      <c r="F65" s="182"/>
      <c r="G65" s="177"/>
    </row>
    <row r="66" spans="1:7" s="178" customFormat="1">
      <c r="A66" s="403"/>
      <c r="B66" s="179"/>
      <c r="C66" s="180"/>
      <c r="D66" s="190"/>
      <c r="E66" s="176"/>
      <c r="F66" s="182"/>
      <c r="G66" s="177"/>
    </row>
    <row r="67" spans="1:7" s="178" customFormat="1">
      <c r="A67" s="403"/>
      <c r="B67" s="179"/>
      <c r="C67" s="180"/>
      <c r="D67" s="190"/>
      <c r="E67" s="176"/>
      <c r="F67" s="182"/>
      <c r="G67" s="177"/>
    </row>
    <row r="68" spans="1:7" s="178" customFormat="1">
      <c r="A68" s="403"/>
      <c r="B68" s="179"/>
      <c r="C68" s="180"/>
      <c r="D68" s="190"/>
      <c r="E68" s="176"/>
      <c r="F68" s="182"/>
      <c r="G68" s="177"/>
    </row>
    <row r="69" spans="1:7" s="178" customFormat="1">
      <c r="A69" s="403"/>
      <c r="B69" s="179"/>
      <c r="C69" s="180"/>
      <c r="D69" s="190"/>
      <c r="E69" s="176"/>
      <c r="F69" s="182"/>
      <c r="G69" s="177"/>
    </row>
    <row r="70" spans="1:7" s="178" customFormat="1">
      <c r="A70" s="403"/>
      <c r="B70" s="179"/>
      <c r="C70" s="180"/>
      <c r="D70" s="190"/>
      <c r="E70" s="176"/>
      <c r="F70" s="182"/>
      <c r="G70" s="177"/>
    </row>
    <row r="71" spans="1:7" s="178" customFormat="1">
      <c r="A71" s="403"/>
      <c r="B71" s="179"/>
      <c r="C71" s="180"/>
      <c r="D71" s="190"/>
      <c r="E71" s="176"/>
      <c r="F71" s="182"/>
      <c r="G71" s="177"/>
    </row>
    <row r="72" spans="1:7" s="178" customFormat="1">
      <c r="A72" s="403"/>
      <c r="B72" s="179"/>
      <c r="C72" s="180"/>
      <c r="D72" s="190"/>
      <c r="E72" s="176"/>
      <c r="F72" s="182"/>
      <c r="G72" s="177"/>
    </row>
    <row r="73" spans="1:7" s="178" customFormat="1">
      <c r="A73" s="403"/>
      <c r="B73" s="179"/>
      <c r="C73" s="180"/>
      <c r="D73" s="190"/>
      <c r="E73" s="176"/>
      <c r="F73" s="182"/>
      <c r="G73" s="177"/>
    </row>
    <row r="74" spans="1:7" s="178" customFormat="1">
      <c r="A74" s="403"/>
      <c r="B74" s="179"/>
      <c r="C74" s="180"/>
      <c r="D74" s="190"/>
      <c r="E74" s="176"/>
      <c r="F74" s="182"/>
      <c r="G74" s="177"/>
    </row>
    <row r="75" spans="1:7" s="178" customFormat="1">
      <c r="A75" s="403"/>
      <c r="B75" s="179"/>
      <c r="C75" s="180"/>
      <c r="D75" s="190"/>
      <c r="E75" s="176"/>
      <c r="F75" s="182"/>
      <c r="G75" s="177"/>
    </row>
    <row r="76" spans="1:7" s="178" customFormat="1">
      <c r="A76" s="403"/>
      <c r="B76" s="183"/>
      <c r="C76" s="184"/>
      <c r="D76" s="191"/>
      <c r="E76" s="186"/>
      <c r="F76" s="187"/>
      <c r="G76" s="177"/>
    </row>
    <row r="77" spans="1:7" s="172" customFormat="1">
      <c r="A77" s="404"/>
      <c r="B77" s="398"/>
      <c r="C77" s="398"/>
      <c r="D77" s="398"/>
      <c r="E77" s="398"/>
      <c r="F77" s="398"/>
      <c r="G77" s="188"/>
    </row>
    <row r="78" spans="1:7" s="172" customFormat="1">
      <c r="A78" s="399"/>
      <c r="B78" s="400"/>
      <c r="C78" s="400"/>
      <c r="D78" s="400"/>
      <c r="E78" s="400"/>
      <c r="F78" s="400"/>
      <c r="G78" s="401"/>
    </row>
    <row r="79" spans="1:7" s="71" customFormat="1">
      <c r="A79" s="402"/>
      <c r="B79" s="161"/>
      <c r="C79" s="408"/>
      <c r="D79" s="409"/>
      <c r="E79" s="409"/>
      <c r="F79" s="409"/>
      <c r="G79" s="410"/>
    </row>
    <row r="80" spans="1:7" s="172" customFormat="1">
      <c r="A80" s="403"/>
      <c r="B80" s="168"/>
      <c r="C80" s="169"/>
      <c r="D80" s="170"/>
      <c r="E80" s="170"/>
      <c r="F80" s="192"/>
      <c r="G80" s="192"/>
    </row>
    <row r="81" spans="1:7" s="178" customFormat="1">
      <c r="A81" s="403"/>
      <c r="B81" s="173"/>
      <c r="C81" s="174"/>
      <c r="D81" s="175"/>
      <c r="E81" s="176"/>
      <c r="F81" s="177"/>
      <c r="G81" s="193"/>
    </row>
    <row r="82" spans="1:7" s="178" customFormat="1">
      <c r="A82" s="403"/>
      <c r="B82" s="179"/>
      <c r="C82" s="180"/>
      <c r="D82" s="190"/>
      <c r="E82" s="176"/>
      <c r="F82" s="182"/>
      <c r="G82" s="193"/>
    </row>
    <row r="83" spans="1:7" s="178" customFormat="1">
      <c r="A83" s="403"/>
      <c r="B83" s="179"/>
      <c r="C83" s="180"/>
      <c r="D83" s="190"/>
      <c r="E83" s="176"/>
      <c r="F83" s="182"/>
      <c r="G83" s="193"/>
    </row>
    <row r="84" spans="1:7" s="178" customFormat="1">
      <c r="A84" s="403"/>
      <c r="B84" s="179"/>
      <c r="C84" s="180"/>
      <c r="D84" s="190"/>
      <c r="E84" s="176"/>
      <c r="F84" s="182"/>
      <c r="G84" s="193"/>
    </row>
    <row r="85" spans="1:7" s="178" customFormat="1">
      <c r="A85" s="403"/>
      <c r="B85" s="179"/>
      <c r="C85" s="180"/>
      <c r="D85" s="190"/>
      <c r="E85" s="176"/>
      <c r="F85" s="182"/>
      <c r="G85" s="193"/>
    </row>
    <row r="86" spans="1:7" s="178" customFormat="1">
      <c r="A86" s="403"/>
      <c r="B86" s="179"/>
      <c r="C86" s="180"/>
      <c r="D86" s="190"/>
      <c r="E86" s="176"/>
      <c r="F86" s="182"/>
      <c r="G86" s="193"/>
    </row>
    <row r="87" spans="1:7" s="178" customFormat="1">
      <c r="A87" s="403"/>
      <c r="B87" s="179"/>
      <c r="C87" s="180"/>
      <c r="D87" s="190"/>
      <c r="E87" s="176"/>
      <c r="F87" s="182"/>
      <c r="G87" s="193"/>
    </row>
    <row r="88" spans="1:7" s="178" customFormat="1">
      <c r="A88" s="403"/>
      <c r="B88" s="179"/>
      <c r="C88" s="180"/>
      <c r="D88" s="190"/>
      <c r="E88" s="176"/>
      <c r="F88" s="182"/>
      <c r="G88" s="193"/>
    </row>
    <row r="89" spans="1:7" s="178" customFormat="1">
      <c r="A89" s="403"/>
      <c r="B89" s="179"/>
      <c r="C89" s="180"/>
      <c r="D89" s="190"/>
      <c r="E89" s="176"/>
      <c r="F89" s="182"/>
      <c r="G89" s="193"/>
    </row>
    <row r="90" spans="1:7" s="178" customFormat="1">
      <c r="A90" s="403"/>
      <c r="B90" s="179"/>
      <c r="C90" s="180"/>
      <c r="D90" s="190"/>
      <c r="E90" s="176"/>
      <c r="F90" s="182"/>
      <c r="G90" s="193"/>
    </row>
    <row r="91" spans="1:7" s="178" customFormat="1">
      <c r="A91" s="403"/>
      <c r="B91" s="179"/>
      <c r="C91" s="180"/>
      <c r="D91" s="190"/>
      <c r="E91" s="176"/>
      <c r="F91" s="182"/>
      <c r="G91" s="193"/>
    </row>
    <row r="92" spans="1:7" s="178" customFormat="1">
      <c r="A92" s="403"/>
      <c r="B92" s="179"/>
      <c r="C92" s="180"/>
      <c r="D92" s="190"/>
      <c r="E92" s="176"/>
      <c r="F92" s="182"/>
      <c r="G92" s="193"/>
    </row>
    <row r="93" spans="1:7" s="178" customFormat="1">
      <c r="A93" s="403"/>
      <c r="B93" s="179"/>
      <c r="C93" s="180"/>
      <c r="D93" s="190"/>
      <c r="E93" s="176"/>
      <c r="F93" s="182"/>
      <c r="G93" s="193"/>
    </row>
    <row r="94" spans="1:7" s="178" customFormat="1">
      <c r="A94" s="403"/>
      <c r="B94" s="179"/>
      <c r="C94" s="180"/>
      <c r="D94" s="190"/>
      <c r="E94" s="176"/>
      <c r="F94" s="182"/>
      <c r="G94" s="193"/>
    </row>
    <row r="95" spans="1:7" s="178" customFormat="1">
      <c r="A95" s="403"/>
      <c r="B95" s="179"/>
      <c r="C95" s="180"/>
      <c r="D95" s="190"/>
      <c r="E95" s="176"/>
      <c r="F95" s="182"/>
      <c r="G95" s="193"/>
    </row>
    <row r="96" spans="1:7" s="178" customFormat="1">
      <c r="A96" s="403"/>
      <c r="B96" s="179"/>
      <c r="C96" s="180"/>
      <c r="D96" s="190"/>
      <c r="E96" s="176"/>
      <c r="F96" s="182"/>
      <c r="G96" s="193"/>
    </row>
    <row r="97" spans="1:7" s="178" customFormat="1">
      <c r="A97" s="403"/>
      <c r="B97" s="179"/>
      <c r="C97" s="180"/>
      <c r="D97" s="190"/>
      <c r="E97" s="176"/>
      <c r="F97" s="182"/>
      <c r="G97" s="193"/>
    </row>
    <row r="98" spans="1:7" s="178" customFormat="1">
      <c r="A98" s="403"/>
      <c r="B98" s="179"/>
      <c r="C98" s="180"/>
      <c r="D98" s="190"/>
      <c r="E98" s="176"/>
      <c r="F98" s="182"/>
      <c r="G98" s="193"/>
    </row>
    <row r="99" spans="1:7" s="178" customFormat="1">
      <c r="A99" s="403"/>
      <c r="B99" s="179"/>
      <c r="C99" s="180"/>
      <c r="D99" s="190"/>
      <c r="E99" s="176"/>
      <c r="F99" s="182"/>
      <c r="G99" s="193"/>
    </row>
    <row r="100" spans="1:7" s="178" customFormat="1">
      <c r="A100" s="403"/>
      <c r="B100" s="179"/>
      <c r="C100" s="180"/>
      <c r="D100" s="190"/>
      <c r="E100" s="176"/>
      <c r="F100" s="182"/>
      <c r="G100" s="193"/>
    </row>
    <row r="101" spans="1:7" s="178" customFormat="1">
      <c r="A101" s="403"/>
      <c r="B101" s="179"/>
      <c r="C101" s="180"/>
      <c r="D101" s="190"/>
      <c r="E101" s="176"/>
      <c r="F101" s="182"/>
      <c r="G101" s="193"/>
    </row>
    <row r="102" spans="1:7" s="178" customFormat="1">
      <c r="A102" s="403"/>
      <c r="B102" s="179"/>
      <c r="C102" s="180"/>
      <c r="D102" s="190"/>
      <c r="E102" s="176"/>
      <c r="F102" s="182"/>
      <c r="G102" s="193"/>
    </row>
    <row r="103" spans="1:7" s="178" customFormat="1">
      <c r="A103" s="403"/>
      <c r="B103" s="179"/>
      <c r="C103" s="180"/>
      <c r="D103" s="190"/>
      <c r="E103" s="176"/>
      <c r="F103" s="182"/>
      <c r="G103" s="193"/>
    </row>
    <row r="104" spans="1:7" s="178" customFormat="1">
      <c r="A104" s="403"/>
      <c r="B104" s="179"/>
      <c r="C104" s="180"/>
      <c r="D104" s="190"/>
      <c r="E104" s="176"/>
      <c r="F104" s="182"/>
      <c r="G104" s="193"/>
    </row>
    <row r="105" spans="1:7" s="178" customFormat="1">
      <c r="A105" s="403"/>
      <c r="B105" s="179"/>
      <c r="C105" s="180"/>
      <c r="D105" s="190"/>
      <c r="E105" s="176"/>
      <c r="F105" s="182"/>
      <c r="G105" s="193"/>
    </row>
    <row r="106" spans="1:7" s="178" customFormat="1">
      <c r="A106" s="403"/>
      <c r="B106" s="179"/>
      <c r="C106" s="180"/>
      <c r="D106" s="190"/>
      <c r="E106" s="176"/>
      <c r="F106" s="182"/>
      <c r="G106" s="193"/>
    </row>
    <row r="107" spans="1:7" s="178" customFormat="1">
      <c r="A107" s="403"/>
      <c r="B107" s="179"/>
      <c r="C107" s="180"/>
      <c r="D107" s="190"/>
      <c r="E107" s="176"/>
      <c r="F107" s="182"/>
      <c r="G107" s="193"/>
    </row>
    <row r="108" spans="1:7" s="178" customFormat="1">
      <c r="A108" s="403"/>
      <c r="B108" s="179"/>
      <c r="C108" s="180"/>
      <c r="D108" s="190"/>
      <c r="E108" s="176"/>
      <c r="F108" s="182"/>
      <c r="G108" s="193"/>
    </row>
    <row r="109" spans="1:7" s="178" customFormat="1">
      <c r="A109" s="403"/>
      <c r="B109" s="179"/>
      <c r="C109" s="180"/>
      <c r="D109" s="190"/>
      <c r="E109" s="176"/>
      <c r="F109" s="182"/>
      <c r="G109" s="193"/>
    </row>
    <row r="110" spans="1:7" s="178" customFormat="1">
      <c r="A110" s="403"/>
      <c r="B110" s="179"/>
      <c r="C110" s="180"/>
      <c r="D110" s="190"/>
      <c r="E110" s="176"/>
      <c r="F110" s="182"/>
      <c r="G110" s="193"/>
    </row>
    <row r="111" spans="1:7" s="178" customFormat="1">
      <c r="A111" s="403"/>
      <c r="B111" s="179"/>
      <c r="C111" s="180"/>
      <c r="D111" s="190"/>
      <c r="E111" s="176"/>
      <c r="F111" s="182"/>
      <c r="G111" s="193"/>
    </row>
    <row r="112" spans="1:7" s="178" customFormat="1">
      <c r="A112" s="403"/>
      <c r="B112" s="179"/>
      <c r="C112" s="180"/>
      <c r="D112" s="190"/>
      <c r="E112" s="176"/>
      <c r="F112" s="182"/>
      <c r="G112" s="193"/>
    </row>
    <row r="113" spans="1:7" s="178" customFormat="1">
      <c r="A113" s="403"/>
      <c r="B113" s="179"/>
      <c r="C113" s="180"/>
      <c r="D113" s="190"/>
      <c r="E113" s="176"/>
      <c r="F113" s="182"/>
      <c r="G113" s="193"/>
    </row>
    <row r="114" spans="1:7" s="178" customFormat="1">
      <c r="A114" s="403"/>
      <c r="B114" s="179"/>
      <c r="C114" s="180"/>
      <c r="D114" s="190"/>
      <c r="E114" s="176"/>
      <c r="F114" s="182"/>
      <c r="G114" s="193"/>
    </row>
    <row r="115" spans="1:7" s="178" customFormat="1">
      <c r="A115" s="403"/>
      <c r="B115" s="179"/>
      <c r="C115" s="180"/>
      <c r="D115" s="190"/>
      <c r="E115" s="176"/>
      <c r="F115" s="182"/>
      <c r="G115" s="193"/>
    </row>
    <row r="116" spans="1:7" s="178" customFormat="1">
      <c r="A116" s="403"/>
      <c r="B116" s="183"/>
      <c r="C116" s="184"/>
      <c r="D116" s="191"/>
      <c r="E116" s="186"/>
      <c r="F116" s="187"/>
      <c r="G116" s="193"/>
    </row>
    <row r="117" spans="1:7" s="172" customFormat="1">
      <c r="A117" s="404"/>
      <c r="B117" s="398"/>
      <c r="C117" s="398"/>
      <c r="D117" s="398"/>
      <c r="E117" s="398"/>
      <c r="F117" s="398"/>
      <c r="G117" s="188"/>
    </row>
    <row r="118" spans="1:7" s="172" customFormat="1">
      <c r="A118" s="399"/>
      <c r="B118" s="400"/>
      <c r="C118" s="400"/>
      <c r="D118" s="400"/>
      <c r="E118" s="400"/>
      <c r="F118" s="400"/>
      <c r="G118" s="401"/>
    </row>
    <row r="119" spans="1:7" s="71" customFormat="1">
      <c r="A119" s="402"/>
      <c r="B119" s="161"/>
      <c r="C119" s="408"/>
      <c r="D119" s="409"/>
      <c r="E119" s="409"/>
      <c r="F119" s="409"/>
      <c r="G119" s="410"/>
    </row>
    <row r="120" spans="1:7" s="172" customFormat="1">
      <c r="A120" s="403"/>
      <c r="B120" s="168"/>
      <c r="C120" s="169"/>
      <c r="D120" s="170"/>
      <c r="E120" s="170"/>
      <c r="F120" s="171"/>
      <c r="G120" s="171"/>
    </row>
    <row r="121" spans="1:7" s="178" customFormat="1">
      <c r="A121" s="403"/>
      <c r="B121" s="85"/>
      <c r="C121" s="128"/>
      <c r="D121" s="194"/>
      <c r="E121" s="195"/>
      <c r="F121" s="196"/>
      <c r="G121" s="193"/>
    </row>
    <row r="122" spans="1:7" s="178" customFormat="1">
      <c r="A122" s="403"/>
      <c r="B122" s="85"/>
      <c r="C122" s="128"/>
      <c r="D122" s="194"/>
      <c r="E122" s="195"/>
      <c r="F122" s="196"/>
      <c r="G122" s="193"/>
    </row>
    <row r="123" spans="1:7" s="178" customFormat="1">
      <c r="A123" s="403"/>
      <c r="B123" s="85"/>
      <c r="C123" s="128"/>
      <c r="D123" s="194"/>
      <c r="E123" s="195"/>
      <c r="F123" s="196"/>
      <c r="G123" s="193"/>
    </row>
    <row r="124" spans="1:7" s="178" customFormat="1">
      <c r="A124" s="403"/>
      <c r="B124" s="85"/>
      <c r="C124" s="128"/>
      <c r="D124" s="194"/>
      <c r="E124" s="195"/>
      <c r="F124" s="196"/>
      <c r="G124" s="193"/>
    </row>
    <row r="125" spans="1:7" s="178" customFormat="1">
      <c r="A125" s="403"/>
      <c r="B125" s="85"/>
      <c r="C125" s="128"/>
      <c r="D125" s="194"/>
      <c r="E125" s="195"/>
      <c r="F125" s="196"/>
      <c r="G125" s="193"/>
    </row>
    <row r="126" spans="1:7" s="178" customFormat="1">
      <c r="A126" s="403"/>
      <c r="B126" s="85"/>
      <c r="C126" s="128"/>
      <c r="D126" s="194"/>
      <c r="E126" s="195"/>
      <c r="F126" s="196"/>
      <c r="G126" s="193"/>
    </row>
    <row r="127" spans="1:7" s="178" customFormat="1">
      <c r="A127" s="403"/>
      <c r="B127" s="85"/>
      <c r="C127" s="128"/>
      <c r="D127" s="194"/>
      <c r="E127" s="195"/>
      <c r="F127" s="196"/>
      <c r="G127" s="193"/>
    </row>
    <row r="128" spans="1:7" s="178" customFormat="1">
      <c r="A128" s="403"/>
      <c r="B128" s="85"/>
      <c r="C128" s="128"/>
      <c r="D128" s="194"/>
      <c r="E128" s="195"/>
      <c r="F128" s="196"/>
      <c r="G128" s="193"/>
    </row>
    <row r="129" spans="1:7" s="178" customFormat="1">
      <c r="A129" s="403"/>
      <c r="B129" s="85"/>
      <c r="C129" s="128"/>
      <c r="D129" s="194"/>
      <c r="E129" s="195"/>
      <c r="F129" s="196"/>
      <c r="G129" s="197"/>
    </row>
    <row r="130" spans="1:7" s="178" customFormat="1">
      <c r="A130" s="403"/>
      <c r="B130" s="85"/>
      <c r="C130" s="128"/>
      <c r="D130" s="194"/>
      <c r="E130" s="195"/>
      <c r="F130" s="196"/>
      <c r="G130" s="197"/>
    </row>
    <row r="131" spans="1:7" s="178" customFormat="1">
      <c r="A131" s="403"/>
      <c r="B131" s="85"/>
      <c r="C131" s="128"/>
      <c r="D131" s="194"/>
      <c r="E131" s="195"/>
      <c r="F131" s="196"/>
      <c r="G131" s="197"/>
    </row>
    <row r="132" spans="1:7" s="178" customFormat="1">
      <c r="A132" s="403"/>
      <c r="B132" s="85"/>
      <c r="C132" s="128"/>
      <c r="D132" s="194"/>
      <c r="E132" s="195"/>
      <c r="F132" s="196"/>
      <c r="G132" s="197"/>
    </row>
    <row r="133" spans="1:7" s="178" customFormat="1">
      <c r="A133" s="403"/>
      <c r="B133" s="85"/>
      <c r="C133" s="128"/>
      <c r="D133" s="194"/>
      <c r="E133" s="195"/>
      <c r="F133" s="196"/>
      <c r="G133" s="197"/>
    </row>
    <row r="134" spans="1:7" s="172" customFormat="1">
      <c r="A134" s="404"/>
      <c r="B134" s="398"/>
      <c r="C134" s="398"/>
      <c r="D134" s="398"/>
      <c r="E134" s="398"/>
      <c r="F134" s="398"/>
      <c r="G134" s="188"/>
    </row>
    <row r="135" spans="1:7" s="172" customFormat="1">
      <c r="A135" s="399"/>
      <c r="B135" s="400"/>
      <c r="C135" s="400"/>
      <c r="D135" s="400"/>
      <c r="E135" s="400"/>
      <c r="F135" s="400"/>
      <c r="G135" s="401"/>
    </row>
    <row r="136" spans="1:7" s="71" customFormat="1">
      <c r="A136" s="402"/>
      <c r="B136" s="161"/>
      <c r="C136" s="408"/>
      <c r="D136" s="409"/>
      <c r="E136" s="409"/>
      <c r="F136" s="409"/>
      <c r="G136" s="410"/>
    </row>
    <row r="137" spans="1:7" s="172" customFormat="1">
      <c r="A137" s="403"/>
      <c r="B137" s="168"/>
      <c r="C137" s="169"/>
      <c r="D137" s="170"/>
      <c r="E137" s="170"/>
      <c r="F137" s="171"/>
      <c r="G137" s="171"/>
    </row>
    <row r="138" spans="1:7" s="178" customFormat="1">
      <c r="A138" s="403"/>
      <c r="B138" s="173"/>
      <c r="C138" s="174"/>
      <c r="D138" s="175"/>
      <c r="E138" s="176"/>
      <c r="F138" s="177"/>
      <c r="G138" s="177"/>
    </row>
    <row r="139" spans="1:7" s="178" customFormat="1">
      <c r="A139" s="403"/>
      <c r="B139" s="179"/>
      <c r="C139" s="180"/>
      <c r="D139" s="181"/>
      <c r="E139" s="176"/>
      <c r="F139" s="182"/>
      <c r="G139" s="177"/>
    </row>
    <row r="140" spans="1:7" s="178" customFormat="1">
      <c r="A140" s="403"/>
      <c r="B140" s="179"/>
      <c r="C140" s="180"/>
      <c r="D140" s="181"/>
      <c r="E140" s="176"/>
      <c r="F140" s="182"/>
      <c r="G140" s="177"/>
    </row>
    <row r="141" spans="1:7" s="178" customFormat="1">
      <c r="A141" s="403"/>
      <c r="B141" s="198"/>
      <c r="C141" s="199"/>
      <c r="D141" s="200"/>
      <c r="E141" s="201"/>
      <c r="F141" s="174"/>
      <c r="G141" s="177"/>
    </row>
    <row r="142" spans="1:7" s="178" customFormat="1">
      <c r="A142" s="403"/>
      <c r="B142" s="202"/>
      <c r="C142" s="203"/>
      <c r="D142" s="190"/>
      <c r="E142" s="204"/>
      <c r="F142" s="180"/>
      <c r="G142" s="177"/>
    </row>
    <row r="143" spans="1:7" s="172" customFormat="1">
      <c r="A143" s="404"/>
      <c r="B143" s="398"/>
      <c r="C143" s="398"/>
      <c r="D143" s="398"/>
      <c r="E143" s="398"/>
      <c r="F143" s="398"/>
      <c r="G143" s="188"/>
    </row>
    <row r="144" spans="1:7" s="172" customFormat="1">
      <c r="A144" s="399"/>
      <c r="B144" s="400"/>
      <c r="C144" s="400"/>
      <c r="D144" s="400"/>
      <c r="E144" s="400"/>
      <c r="F144" s="400"/>
      <c r="G144" s="401"/>
    </row>
    <row r="145" spans="1:7" s="71" customFormat="1">
      <c r="A145" s="402"/>
      <c r="B145" s="161"/>
      <c r="C145" s="408"/>
      <c r="D145" s="409"/>
      <c r="E145" s="409"/>
      <c r="F145" s="409"/>
      <c r="G145" s="410"/>
    </row>
    <row r="146" spans="1:7" s="172" customFormat="1">
      <c r="A146" s="403"/>
      <c r="B146" s="168"/>
      <c r="C146" s="169"/>
      <c r="D146" s="170"/>
      <c r="E146" s="170"/>
      <c r="F146" s="171"/>
      <c r="G146" s="171"/>
    </row>
    <row r="147" spans="1:7" s="178" customFormat="1">
      <c r="A147" s="403"/>
      <c r="B147" s="205"/>
      <c r="C147" s="128"/>
      <c r="D147" s="85"/>
      <c r="E147" s="204"/>
      <c r="F147" s="206"/>
      <c r="G147" s="193"/>
    </row>
    <row r="148" spans="1:7" s="178" customFormat="1">
      <c r="A148" s="403"/>
      <c r="B148" s="205"/>
      <c r="C148" s="128"/>
      <c r="D148" s="85"/>
      <c r="E148" s="204"/>
      <c r="F148" s="206"/>
      <c r="G148" s="193"/>
    </row>
    <row r="149" spans="1:7" s="178" customFormat="1">
      <c r="A149" s="403"/>
      <c r="B149" s="205"/>
      <c r="C149" s="128"/>
      <c r="D149" s="85"/>
      <c r="E149" s="204"/>
      <c r="F149" s="206"/>
      <c r="G149" s="193"/>
    </row>
    <row r="150" spans="1:7" s="178" customFormat="1">
      <c r="A150" s="403"/>
      <c r="B150" s="205"/>
      <c r="C150" s="128"/>
      <c r="D150" s="85"/>
      <c r="E150" s="204"/>
      <c r="F150" s="206"/>
      <c r="G150" s="193"/>
    </row>
    <row r="151" spans="1:7" s="178" customFormat="1">
      <c r="A151" s="403"/>
      <c r="B151" s="205"/>
      <c r="C151" s="128"/>
      <c r="D151" s="85"/>
      <c r="E151" s="204"/>
      <c r="F151" s="206"/>
      <c r="G151" s="193"/>
    </row>
    <row r="152" spans="1:7" s="178" customFormat="1">
      <c r="A152" s="403"/>
      <c r="B152" s="205"/>
      <c r="C152" s="128"/>
      <c r="D152" s="85"/>
      <c r="E152" s="204"/>
      <c r="F152" s="206"/>
      <c r="G152" s="193"/>
    </row>
    <row r="153" spans="1:7" s="178" customFormat="1">
      <c r="A153" s="403"/>
      <c r="B153" s="205"/>
      <c r="C153" s="128"/>
      <c r="D153" s="85"/>
      <c r="E153" s="204"/>
      <c r="F153" s="206"/>
      <c r="G153" s="193"/>
    </row>
    <row r="154" spans="1:7" s="178" customFormat="1">
      <c r="A154" s="403"/>
      <c r="B154" s="431"/>
      <c r="C154" s="432"/>
      <c r="D154" s="432"/>
      <c r="E154" s="432"/>
      <c r="F154" s="432"/>
      <c r="G154" s="433"/>
    </row>
    <row r="155" spans="1:7" s="178" customFormat="1">
      <c r="A155" s="403"/>
      <c r="B155" s="205"/>
      <c r="C155" s="128"/>
      <c r="D155" s="85"/>
      <c r="E155" s="204"/>
      <c r="F155" s="182"/>
      <c r="G155" s="197"/>
    </row>
    <row r="156" spans="1:7" s="178" customFormat="1">
      <c r="A156" s="403"/>
      <c r="B156" s="205"/>
      <c r="C156" s="128"/>
      <c r="D156" s="85"/>
      <c r="E156" s="204"/>
      <c r="F156" s="182"/>
      <c r="G156" s="197"/>
    </row>
    <row r="157" spans="1:7" s="178" customFormat="1">
      <c r="A157" s="403"/>
      <c r="B157" s="205"/>
      <c r="C157" s="128"/>
      <c r="D157" s="85"/>
      <c r="E157" s="204"/>
      <c r="F157" s="182"/>
      <c r="G157" s="197"/>
    </row>
    <row r="158" spans="1:7" s="178" customFormat="1">
      <c r="A158" s="403"/>
      <c r="B158" s="205"/>
      <c r="C158" s="128"/>
      <c r="D158" s="85"/>
      <c r="E158" s="204"/>
      <c r="F158" s="182"/>
      <c r="G158" s="197"/>
    </row>
    <row r="159" spans="1:7" s="178" customFormat="1">
      <c r="A159" s="403"/>
      <c r="B159" s="205"/>
      <c r="C159" s="128"/>
      <c r="D159" s="85"/>
      <c r="E159" s="204"/>
      <c r="F159" s="182"/>
      <c r="G159" s="197"/>
    </row>
    <row r="160" spans="1:7" s="178" customFormat="1">
      <c r="A160" s="403"/>
      <c r="B160" s="205"/>
      <c r="C160" s="128"/>
      <c r="D160" s="85"/>
      <c r="E160" s="204"/>
      <c r="F160" s="182"/>
      <c r="G160" s="197"/>
    </row>
    <row r="161" spans="1:7" s="178" customFormat="1">
      <c r="A161" s="403"/>
      <c r="B161" s="434"/>
      <c r="C161" s="435"/>
      <c r="D161" s="435"/>
      <c r="E161" s="435"/>
      <c r="F161" s="435"/>
      <c r="G161" s="436"/>
    </row>
    <row r="162" spans="1:7" s="178" customFormat="1">
      <c r="A162" s="403"/>
      <c r="B162" s="205"/>
      <c r="C162" s="128"/>
      <c r="D162" s="85"/>
      <c r="E162" s="204"/>
      <c r="F162" s="182"/>
      <c r="G162" s="206"/>
    </row>
    <row r="163" spans="1:7" s="178" customFormat="1">
      <c r="A163" s="403"/>
      <c r="B163" s="205"/>
      <c r="C163" s="128"/>
      <c r="D163" s="85"/>
      <c r="E163" s="204"/>
      <c r="F163" s="206"/>
      <c r="G163" s="206"/>
    </row>
    <row r="164" spans="1:7" s="178" customFormat="1">
      <c r="A164" s="403"/>
      <c r="B164" s="205"/>
      <c r="C164" s="128"/>
      <c r="D164" s="85"/>
      <c r="E164" s="204"/>
      <c r="F164" s="182"/>
      <c r="G164" s="182"/>
    </row>
    <row r="165" spans="1:7" s="178" customFormat="1">
      <c r="A165" s="403"/>
      <c r="B165" s="205"/>
      <c r="C165" s="128"/>
      <c r="D165" s="85"/>
      <c r="E165" s="204"/>
      <c r="F165" s="182"/>
      <c r="G165" s="182"/>
    </row>
    <row r="166" spans="1:7" s="172" customFormat="1">
      <c r="A166" s="404"/>
      <c r="B166" s="398"/>
      <c r="C166" s="398"/>
      <c r="D166" s="398"/>
      <c r="E166" s="398"/>
      <c r="F166" s="398"/>
      <c r="G166" s="188"/>
    </row>
    <row r="167" spans="1:7" s="172" customFormat="1">
      <c r="A167" s="399"/>
      <c r="B167" s="400"/>
      <c r="C167" s="400"/>
      <c r="D167" s="400"/>
      <c r="E167" s="400"/>
      <c r="F167" s="400"/>
      <c r="G167" s="401"/>
    </row>
    <row r="168" spans="1:7" s="71" customFormat="1">
      <c r="A168" s="402"/>
      <c r="B168" s="161"/>
      <c r="C168" s="408"/>
      <c r="D168" s="409"/>
      <c r="E168" s="409"/>
      <c r="F168" s="409"/>
      <c r="G168" s="410"/>
    </row>
    <row r="169" spans="1:7" s="172" customFormat="1">
      <c r="A169" s="403"/>
      <c r="B169" s="168"/>
      <c r="C169" s="169"/>
      <c r="D169" s="170"/>
      <c r="E169" s="170"/>
      <c r="F169" s="171"/>
      <c r="G169" s="171"/>
    </row>
    <row r="170" spans="1:7" s="178" customFormat="1">
      <c r="A170" s="403"/>
      <c r="B170" s="85"/>
      <c r="C170" s="128"/>
      <c r="D170" s="194"/>
      <c r="E170" s="195"/>
      <c r="F170" s="196"/>
      <c r="G170" s="193"/>
    </row>
    <row r="171" spans="1:7" s="178" customFormat="1">
      <c r="A171" s="403"/>
      <c r="B171" s="85"/>
      <c r="C171" s="128"/>
      <c r="D171" s="194"/>
      <c r="E171" s="195"/>
      <c r="F171" s="196"/>
      <c r="G171" s="193"/>
    </row>
    <row r="172" spans="1:7" s="178" customFormat="1">
      <c r="A172" s="403"/>
      <c r="B172" s="85"/>
      <c r="C172" s="128"/>
      <c r="D172" s="194"/>
      <c r="E172" s="195"/>
      <c r="F172" s="196"/>
      <c r="G172" s="193"/>
    </row>
    <row r="173" spans="1:7" s="178" customFormat="1">
      <c r="A173" s="403"/>
      <c r="B173" s="85"/>
      <c r="C173" s="128"/>
      <c r="D173" s="194"/>
      <c r="E173" s="195"/>
      <c r="F173" s="196"/>
      <c r="G173" s="193"/>
    </row>
    <row r="174" spans="1:7" s="178" customFormat="1">
      <c r="A174" s="403"/>
      <c r="B174" s="85"/>
      <c r="C174" s="128"/>
      <c r="D174" s="194"/>
      <c r="E174" s="195"/>
      <c r="F174" s="196"/>
      <c r="G174" s="193"/>
    </row>
    <row r="175" spans="1:7" s="172" customFormat="1">
      <c r="A175" s="404"/>
      <c r="B175" s="398"/>
      <c r="C175" s="398"/>
      <c r="D175" s="398"/>
      <c r="E175" s="398"/>
      <c r="F175" s="398"/>
      <c r="G175" s="188"/>
    </row>
    <row r="176" spans="1:7" s="172" customFormat="1">
      <c r="A176" s="399"/>
      <c r="B176" s="400"/>
      <c r="C176" s="400"/>
      <c r="D176" s="400"/>
      <c r="E176" s="400"/>
      <c r="F176" s="400"/>
      <c r="G176" s="401"/>
    </row>
    <row r="177" spans="1:7" s="71" customFormat="1">
      <c r="A177" s="402"/>
      <c r="B177" s="161"/>
      <c r="C177" s="408"/>
      <c r="D177" s="409"/>
      <c r="E177" s="409"/>
      <c r="F177" s="409"/>
      <c r="G177" s="410"/>
    </row>
    <row r="178" spans="1:7" s="172" customFormat="1">
      <c r="A178" s="403"/>
      <c r="B178" s="168"/>
      <c r="C178" s="169"/>
      <c r="D178" s="170"/>
      <c r="E178" s="170"/>
      <c r="F178" s="171"/>
      <c r="G178" s="171"/>
    </row>
    <row r="179" spans="1:7" s="178" customFormat="1">
      <c r="A179" s="403"/>
      <c r="B179" s="205"/>
      <c r="C179" s="128"/>
      <c r="D179" s="85"/>
      <c r="E179" s="195"/>
      <c r="F179" s="206"/>
      <c r="G179" s="193"/>
    </row>
    <row r="180" spans="1:7" s="178" customFormat="1">
      <c r="A180" s="403"/>
      <c r="B180" s="205"/>
      <c r="C180" s="128"/>
      <c r="D180" s="85"/>
      <c r="E180" s="195"/>
      <c r="F180" s="206"/>
      <c r="G180" s="193"/>
    </row>
    <row r="181" spans="1:7" s="178" customFormat="1">
      <c r="A181" s="403"/>
      <c r="B181" s="205"/>
      <c r="C181" s="128"/>
      <c r="D181" s="85"/>
      <c r="E181" s="195"/>
      <c r="F181" s="206"/>
      <c r="G181" s="193"/>
    </row>
    <row r="182" spans="1:7" s="178" customFormat="1">
      <c r="A182" s="403"/>
      <c r="B182" s="205"/>
      <c r="C182" s="128"/>
      <c r="D182" s="85"/>
      <c r="E182" s="195"/>
      <c r="F182" s="206"/>
      <c r="G182" s="193"/>
    </row>
    <row r="183" spans="1:7" s="178" customFormat="1">
      <c r="A183" s="403"/>
      <c r="B183" s="205"/>
      <c r="C183" s="128"/>
      <c r="D183" s="85"/>
      <c r="E183" s="195"/>
      <c r="F183" s="206"/>
      <c r="G183" s="193"/>
    </row>
    <row r="184" spans="1:7" s="178" customFormat="1">
      <c r="A184" s="403"/>
      <c r="B184" s="205"/>
      <c r="C184" s="128"/>
      <c r="D184" s="85"/>
      <c r="E184" s="195"/>
      <c r="F184" s="206"/>
      <c r="G184" s="193"/>
    </row>
    <row r="185" spans="1:7" s="178" customFormat="1">
      <c r="A185" s="403"/>
      <c r="B185" s="205"/>
      <c r="C185" s="128"/>
      <c r="D185" s="85"/>
      <c r="E185" s="195"/>
      <c r="F185" s="206"/>
      <c r="G185" s="193"/>
    </row>
    <row r="186" spans="1:7" s="178" customFormat="1">
      <c r="A186" s="403"/>
      <c r="B186" s="205"/>
      <c r="C186" s="128"/>
      <c r="D186" s="85"/>
      <c r="E186" s="195"/>
      <c r="F186" s="206"/>
      <c r="G186" s="193"/>
    </row>
    <row r="187" spans="1:7" s="172" customFormat="1">
      <c r="A187" s="404"/>
      <c r="B187" s="398"/>
      <c r="C187" s="398"/>
      <c r="D187" s="398"/>
      <c r="E187" s="398"/>
      <c r="F187" s="398"/>
      <c r="G187" s="188"/>
    </row>
    <row r="188" spans="1:7" s="172" customFormat="1">
      <c r="A188" s="399"/>
      <c r="B188" s="400"/>
      <c r="C188" s="400"/>
      <c r="D188" s="400"/>
      <c r="E188" s="400"/>
      <c r="F188" s="400"/>
      <c r="G188" s="401"/>
    </row>
    <row r="189" spans="1:7" s="71" customFormat="1">
      <c r="A189" s="402"/>
      <c r="B189" s="161"/>
      <c r="C189" s="408"/>
      <c r="D189" s="409"/>
      <c r="E189" s="409"/>
      <c r="F189" s="409"/>
      <c r="G189" s="410"/>
    </row>
    <row r="190" spans="1:7" s="172" customFormat="1">
      <c r="A190" s="403"/>
      <c r="B190" s="168"/>
      <c r="C190" s="169"/>
      <c r="D190" s="170"/>
      <c r="E190" s="170"/>
      <c r="F190" s="171"/>
      <c r="G190" s="171"/>
    </row>
    <row r="191" spans="1:7" s="178" customFormat="1">
      <c r="A191" s="403"/>
      <c r="B191" s="85"/>
      <c r="C191" s="128"/>
      <c r="D191" s="194"/>
      <c r="E191" s="195"/>
      <c r="F191" s="196"/>
      <c r="G191" s="193"/>
    </row>
    <row r="192" spans="1:7" s="178" customFormat="1">
      <c r="A192" s="403"/>
      <c r="B192" s="85"/>
      <c r="C192" s="128"/>
      <c r="D192" s="194"/>
      <c r="E192" s="195"/>
      <c r="F192" s="196"/>
      <c r="G192" s="193"/>
    </row>
    <row r="193" spans="1:9" s="178" customFormat="1">
      <c r="A193" s="403"/>
      <c r="B193" s="85"/>
      <c r="C193" s="128"/>
      <c r="D193" s="194"/>
      <c r="E193" s="195"/>
      <c r="F193" s="196"/>
      <c r="G193" s="193"/>
    </row>
    <row r="194" spans="1:9" s="178" customFormat="1">
      <c r="A194" s="403"/>
      <c r="B194" s="85"/>
      <c r="C194" s="128"/>
      <c r="D194" s="194"/>
      <c r="E194" s="195"/>
      <c r="F194" s="196"/>
      <c r="G194" s="193"/>
    </row>
    <row r="195" spans="1:9" s="178" customFormat="1">
      <c r="A195" s="403"/>
      <c r="B195" s="85"/>
      <c r="C195" s="128"/>
      <c r="D195" s="194"/>
      <c r="E195" s="195"/>
      <c r="F195" s="196"/>
      <c r="G195" s="193"/>
    </row>
    <row r="196" spans="1:9" s="178" customFormat="1">
      <c r="A196" s="403"/>
      <c r="B196" s="85"/>
      <c r="C196" s="128"/>
      <c r="D196" s="194"/>
      <c r="E196" s="195"/>
      <c r="F196" s="196"/>
      <c r="G196" s="193"/>
    </row>
    <row r="197" spans="1:9" s="172" customFormat="1">
      <c r="A197" s="404"/>
      <c r="B197" s="398"/>
      <c r="C197" s="398"/>
      <c r="D197" s="398"/>
      <c r="E197" s="398"/>
      <c r="F197" s="398"/>
      <c r="G197" s="188"/>
    </row>
    <row r="198" spans="1:9" s="172" customFormat="1">
      <c r="A198" s="428"/>
      <c r="B198" s="429"/>
      <c r="C198" s="429"/>
      <c r="D198" s="429"/>
      <c r="E198" s="429"/>
      <c r="F198" s="429"/>
      <c r="G198" s="430"/>
    </row>
    <row r="199" spans="1:9" s="71" customFormat="1">
      <c r="A199" s="106"/>
      <c r="B199" s="386"/>
      <c r="C199" s="387"/>
      <c r="D199" s="387"/>
      <c r="E199" s="387"/>
      <c r="F199" s="387"/>
      <c r="G199" s="388"/>
      <c r="I199" s="100"/>
    </row>
    <row r="200" spans="1:9" s="71" customFormat="1">
      <c r="A200" s="402"/>
      <c r="B200" s="161"/>
      <c r="C200" s="408"/>
      <c r="D200" s="409"/>
      <c r="E200" s="409"/>
      <c r="F200" s="409"/>
      <c r="G200" s="410"/>
      <c r="I200" s="110"/>
    </row>
    <row r="201" spans="1:9" s="172" customFormat="1">
      <c r="A201" s="403"/>
      <c r="B201" s="168"/>
      <c r="C201" s="169"/>
      <c r="D201" s="170"/>
      <c r="E201" s="170"/>
      <c r="F201" s="171"/>
      <c r="G201" s="171"/>
    </row>
    <row r="202" spans="1:9" s="178" customFormat="1">
      <c r="A202" s="403"/>
      <c r="B202" s="85"/>
      <c r="C202" s="128"/>
      <c r="D202" s="85"/>
      <c r="E202" s="195"/>
      <c r="F202" s="196"/>
      <c r="G202" s="193"/>
    </row>
    <row r="203" spans="1:9" s="178" customFormat="1">
      <c r="A203" s="403"/>
      <c r="B203" s="85"/>
      <c r="C203" s="128"/>
      <c r="D203" s="85"/>
      <c r="E203" s="195"/>
      <c r="F203" s="196"/>
      <c r="G203" s="193"/>
    </row>
    <row r="204" spans="1:9" s="172" customFormat="1">
      <c r="A204" s="404"/>
      <c r="B204" s="398"/>
      <c r="C204" s="398"/>
      <c r="D204" s="398"/>
      <c r="E204" s="398"/>
      <c r="F204" s="398"/>
      <c r="G204" s="188"/>
    </row>
    <row r="205" spans="1:9" s="172" customFormat="1">
      <c r="A205" s="399"/>
      <c r="B205" s="400"/>
      <c r="C205" s="400"/>
      <c r="D205" s="400"/>
      <c r="E205" s="400"/>
      <c r="F205" s="400"/>
      <c r="G205" s="401"/>
    </row>
    <row r="206" spans="1:9" s="71" customFormat="1">
      <c r="A206" s="402"/>
      <c r="B206" s="161"/>
      <c r="C206" s="408"/>
      <c r="D206" s="409"/>
      <c r="E206" s="409"/>
      <c r="F206" s="409"/>
      <c r="G206" s="410"/>
      <c r="I206" s="100"/>
    </row>
    <row r="207" spans="1:9" s="207" customFormat="1">
      <c r="A207" s="403"/>
      <c r="B207" s="168"/>
      <c r="C207" s="169"/>
      <c r="D207" s="170"/>
      <c r="E207" s="170"/>
      <c r="F207" s="171"/>
      <c r="G207" s="171"/>
    </row>
    <row r="208" spans="1:9" s="211" customFormat="1">
      <c r="A208" s="403"/>
      <c r="B208" s="190"/>
      <c r="C208" s="208"/>
      <c r="D208" s="118"/>
      <c r="E208" s="209"/>
      <c r="F208" s="69"/>
      <c r="G208" s="210"/>
    </row>
    <row r="209" spans="1:9" s="211" customFormat="1">
      <c r="A209" s="403"/>
      <c r="B209" s="205"/>
      <c r="C209" s="64"/>
      <c r="D209" s="118"/>
      <c r="E209" s="209"/>
      <c r="F209" s="212"/>
      <c r="G209" s="210"/>
    </row>
    <row r="210" spans="1:9" s="207" customFormat="1">
      <c r="A210" s="404"/>
      <c r="B210" s="398"/>
      <c r="C210" s="398"/>
      <c r="D210" s="398"/>
      <c r="E210" s="398"/>
      <c r="F210" s="398"/>
      <c r="G210" s="188"/>
    </row>
    <row r="211" spans="1:9" s="172" customFormat="1">
      <c r="A211" s="399"/>
      <c r="B211" s="400"/>
      <c r="C211" s="400"/>
      <c r="D211" s="400"/>
      <c r="E211" s="400"/>
      <c r="F211" s="400"/>
      <c r="G211" s="401"/>
    </row>
    <row r="212" spans="1:9" s="71" customFormat="1">
      <c r="A212" s="402"/>
      <c r="B212" s="161"/>
      <c r="C212" s="408"/>
      <c r="D212" s="409"/>
      <c r="E212" s="409"/>
      <c r="F212" s="409"/>
      <c r="G212" s="410"/>
      <c r="I212" s="100"/>
    </row>
    <row r="213" spans="1:9" s="172" customFormat="1">
      <c r="A213" s="403"/>
      <c r="B213" s="168"/>
      <c r="C213" s="169"/>
      <c r="D213" s="170"/>
      <c r="E213" s="170"/>
      <c r="F213" s="171"/>
      <c r="G213" s="171"/>
    </row>
    <row r="214" spans="1:9" s="178" customFormat="1">
      <c r="A214" s="403"/>
      <c r="B214" s="85"/>
      <c r="C214" s="128"/>
      <c r="D214" s="85"/>
      <c r="E214" s="195"/>
      <c r="F214" s="196"/>
      <c r="G214" s="193"/>
    </row>
    <row r="215" spans="1:9" s="178" customFormat="1">
      <c r="A215" s="403"/>
      <c r="B215" s="85"/>
      <c r="C215" s="128"/>
      <c r="D215" s="85"/>
      <c r="E215" s="195"/>
      <c r="F215" s="196"/>
      <c r="G215" s="193"/>
    </row>
    <row r="216" spans="1:9" s="178" customFormat="1">
      <c r="A216" s="403"/>
      <c r="B216" s="85"/>
      <c r="C216" s="128"/>
      <c r="D216" s="85"/>
      <c r="E216" s="195"/>
      <c r="F216" s="196"/>
      <c r="G216" s="193"/>
    </row>
    <row r="217" spans="1:9" s="178" customFormat="1">
      <c r="A217" s="403"/>
      <c r="B217" s="85"/>
      <c r="C217" s="128"/>
      <c r="D217" s="85"/>
      <c r="E217" s="195"/>
      <c r="F217" s="196"/>
      <c r="G217" s="193"/>
    </row>
    <row r="218" spans="1:9" s="172" customFormat="1">
      <c r="A218" s="404"/>
      <c r="B218" s="398"/>
      <c r="C218" s="398"/>
      <c r="D218" s="398"/>
      <c r="E218" s="398"/>
      <c r="F218" s="398"/>
      <c r="G218" s="188"/>
    </row>
    <row r="219" spans="1:9" s="172" customFormat="1">
      <c r="A219" s="399"/>
      <c r="B219" s="400"/>
      <c r="C219" s="400"/>
      <c r="D219" s="400"/>
      <c r="E219" s="400"/>
      <c r="F219" s="400"/>
      <c r="G219" s="401"/>
    </row>
    <row r="220" spans="1:9" s="71" customFormat="1">
      <c r="A220" s="402"/>
      <c r="B220" s="161"/>
      <c r="C220" s="408"/>
      <c r="D220" s="409"/>
      <c r="E220" s="409"/>
      <c r="F220" s="409"/>
      <c r="G220" s="410"/>
      <c r="I220" s="100"/>
    </row>
    <row r="221" spans="1:9" s="172" customFormat="1">
      <c r="A221" s="403"/>
      <c r="B221" s="168"/>
      <c r="C221" s="169"/>
      <c r="D221" s="170"/>
      <c r="E221" s="170"/>
      <c r="F221" s="171"/>
      <c r="G221" s="171"/>
    </row>
    <row r="222" spans="1:9" s="178" customFormat="1">
      <c r="A222" s="403"/>
      <c r="B222" s="85"/>
      <c r="C222" s="128"/>
      <c r="D222" s="85"/>
      <c r="E222" s="195"/>
      <c r="F222" s="196"/>
      <c r="G222" s="193"/>
    </row>
    <row r="223" spans="1:9" s="178" customFormat="1">
      <c r="A223" s="403"/>
      <c r="B223" s="85"/>
      <c r="C223" s="128"/>
      <c r="D223" s="85"/>
      <c r="E223" s="195"/>
      <c r="F223" s="196"/>
      <c r="G223" s="193"/>
    </row>
    <row r="224" spans="1:9" s="178" customFormat="1">
      <c r="A224" s="403"/>
      <c r="B224" s="85"/>
      <c r="C224" s="128"/>
      <c r="D224" s="85"/>
      <c r="E224" s="195"/>
      <c r="F224" s="196"/>
      <c r="G224" s="193"/>
    </row>
    <row r="225" spans="1:9" s="172" customFormat="1">
      <c r="A225" s="404"/>
      <c r="B225" s="398"/>
      <c r="C225" s="398"/>
      <c r="D225" s="398"/>
      <c r="E225" s="398"/>
      <c r="F225" s="398"/>
      <c r="G225" s="188"/>
    </row>
    <row r="226" spans="1:9" s="172" customFormat="1">
      <c r="A226" s="399"/>
      <c r="B226" s="400"/>
      <c r="C226" s="400"/>
      <c r="D226" s="400"/>
      <c r="E226" s="400"/>
      <c r="F226" s="400"/>
      <c r="G226" s="401"/>
    </row>
    <row r="227" spans="1:9" s="71" customFormat="1">
      <c r="A227" s="101"/>
      <c r="B227" s="386"/>
      <c r="C227" s="387"/>
      <c r="D227" s="387"/>
      <c r="E227" s="387"/>
      <c r="F227" s="387"/>
      <c r="G227" s="388"/>
      <c r="I227" s="100"/>
    </row>
    <row r="228" spans="1:9" s="71" customFormat="1">
      <c r="A228" s="425"/>
      <c r="B228" s="161"/>
      <c r="C228" s="408"/>
      <c r="D228" s="409"/>
      <c r="E228" s="409"/>
      <c r="F228" s="409"/>
      <c r="G228" s="410"/>
      <c r="I228" s="100"/>
    </row>
    <row r="229" spans="1:9" s="215" customFormat="1">
      <c r="A229" s="426"/>
      <c r="B229" s="168"/>
      <c r="C229" s="169"/>
      <c r="D229" s="170"/>
      <c r="E229" s="170"/>
      <c r="F229" s="213"/>
      <c r="G229" s="214"/>
    </row>
    <row r="230" spans="1:9" s="218" customFormat="1">
      <c r="A230" s="426"/>
      <c r="B230" s="63"/>
      <c r="C230" s="64"/>
      <c r="D230" s="194"/>
      <c r="E230" s="216"/>
      <c r="F230" s="92"/>
      <c r="G230" s="217"/>
    </row>
    <row r="231" spans="1:9" s="215" customFormat="1">
      <c r="A231" s="427"/>
      <c r="B231" s="398"/>
      <c r="C231" s="398"/>
      <c r="D231" s="398"/>
      <c r="E231" s="398"/>
      <c r="F231" s="398"/>
      <c r="G231" s="219"/>
    </row>
    <row r="232" spans="1:9" s="215" customFormat="1">
      <c r="A232" s="399"/>
      <c r="B232" s="400"/>
      <c r="C232" s="400"/>
      <c r="D232" s="400"/>
      <c r="E232" s="400"/>
      <c r="F232" s="400"/>
      <c r="G232" s="401"/>
    </row>
    <row r="233" spans="1:9" s="71" customFormat="1">
      <c r="A233" s="425"/>
      <c r="B233" s="161"/>
      <c r="C233" s="408"/>
      <c r="D233" s="409"/>
      <c r="E233" s="409"/>
      <c r="F233" s="409"/>
      <c r="G233" s="410"/>
      <c r="I233" s="100"/>
    </row>
    <row r="234" spans="1:9" s="215" customFormat="1">
      <c r="A234" s="426"/>
      <c r="B234" s="168"/>
      <c r="C234" s="169"/>
      <c r="D234" s="170"/>
      <c r="E234" s="170"/>
      <c r="F234" s="213"/>
      <c r="G234" s="214"/>
    </row>
    <row r="235" spans="1:9" s="218" customFormat="1">
      <c r="A235" s="426"/>
      <c r="B235" s="85"/>
      <c r="C235" s="64"/>
      <c r="D235" s="85"/>
      <c r="E235" s="220"/>
      <c r="F235" s="90"/>
      <c r="G235" s="217"/>
    </row>
    <row r="236" spans="1:9" s="218" customFormat="1">
      <c r="A236" s="426"/>
      <c r="B236" s="85"/>
      <c r="C236" s="64"/>
      <c r="D236" s="85"/>
      <c r="E236" s="220"/>
      <c r="F236" s="90"/>
      <c r="G236" s="217"/>
    </row>
    <row r="237" spans="1:9" s="218" customFormat="1">
      <c r="A237" s="426"/>
      <c r="B237" s="85"/>
      <c r="C237" s="64"/>
      <c r="D237" s="85"/>
      <c r="E237" s="220"/>
      <c r="F237" s="90"/>
      <c r="G237" s="217"/>
    </row>
    <row r="238" spans="1:9" s="218" customFormat="1">
      <c r="A238" s="426"/>
      <c r="B238" s="85"/>
      <c r="C238" s="64"/>
      <c r="D238" s="85"/>
      <c r="E238" s="220"/>
      <c r="F238" s="90"/>
      <c r="G238" s="217"/>
    </row>
    <row r="239" spans="1:9" s="218" customFormat="1">
      <c r="A239" s="426"/>
      <c r="B239" s="85"/>
      <c r="C239" s="64"/>
      <c r="D239" s="85"/>
      <c r="E239" s="220"/>
      <c r="F239" s="90"/>
      <c r="G239" s="217"/>
    </row>
    <row r="240" spans="1:9" s="218" customFormat="1">
      <c r="A240" s="426"/>
      <c r="B240" s="85"/>
      <c r="C240" s="64"/>
      <c r="D240" s="85"/>
      <c r="E240" s="220"/>
      <c r="F240" s="90"/>
      <c r="G240" s="217"/>
    </row>
    <row r="241" spans="1:9" s="218" customFormat="1">
      <c r="A241" s="426"/>
      <c r="B241" s="85"/>
      <c r="C241" s="64"/>
      <c r="D241" s="85"/>
      <c r="E241" s="220"/>
      <c r="F241" s="90"/>
      <c r="G241" s="217"/>
    </row>
    <row r="242" spans="1:9" s="215" customFormat="1">
      <c r="A242" s="427"/>
      <c r="B242" s="398"/>
      <c r="C242" s="398"/>
      <c r="D242" s="398"/>
      <c r="E242" s="398"/>
      <c r="F242" s="398"/>
      <c r="G242" s="219"/>
    </row>
    <row r="243" spans="1:9" s="215" customFormat="1">
      <c r="A243" s="399"/>
      <c r="B243" s="400"/>
      <c r="C243" s="400"/>
      <c r="D243" s="400"/>
      <c r="E243" s="400"/>
      <c r="F243" s="400"/>
      <c r="G243" s="401"/>
    </row>
    <row r="244" spans="1:9" s="71" customFormat="1">
      <c r="A244" s="425"/>
      <c r="B244" s="161"/>
      <c r="C244" s="408"/>
      <c r="D244" s="409"/>
      <c r="E244" s="409"/>
      <c r="F244" s="409"/>
      <c r="G244" s="410"/>
      <c r="I244" s="110"/>
    </row>
    <row r="245" spans="1:9" s="172" customFormat="1">
      <c r="A245" s="426"/>
      <c r="B245" s="168"/>
      <c r="C245" s="169"/>
      <c r="D245" s="170"/>
      <c r="E245" s="170"/>
      <c r="F245" s="171"/>
      <c r="G245" s="171"/>
    </row>
    <row r="246" spans="1:9" s="178" customFormat="1">
      <c r="A246" s="426"/>
      <c r="B246" s="85"/>
      <c r="C246" s="128"/>
      <c r="D246" s="85"/>
      <c r="E246" s="195"/>
      <c r="F246" s="196"/>
      <c r="G246" s="193"/>
    </row>
    <row r="247" spans="1:9" s="172" customFormat="1">
      <c r="A247" s="427"/>
      <c r="B247" s="398"/>
      <c r="C247" s="398"/>
      <c r="D247" s="398"/>
      <c r="E247" s="398"/>
      <c r="F247" s="398"/>
      <c r="G247" s="188"/>
    </row>
    <row r="248" spans="1:9" s="172" customFormat="1">
      <c r="A248" s="399"/>
      <c r="B248" s="400"/>
      <c r="C248" s="400"/>
      <c r="D248" s="400"/>
      <c r="E248" s="400"/>
      <c r="F248" s="400"/>
      <c r="G248" s="401"/>
    </row>
    <row r="249" spans="1:9" s="71" customFormat="1">
      <c r="A249" s="425"/>
      <c r="B249" s="161"/>
      <c r="C249" s="408"/>
      <c r="D249" s="409"/>
      <c r="E249" s="409"/>
      <c r="F249" s="409"/>
      <c r="G249" s="410"/>
      <c r="I249" s="100"/>
    </row>
    <row r="250" spans="1:9" s="172" customFormat="1">
      <c r="A250" s="426"/>
      <c r="B250" s="168"/>
      <c r="C250" s="169"/>
      <c r="D250" s="170"/>
      <c r="E250" s="170"/>
      <c r="F250" s="171"/>
      <c r="G250" s="171"/>
    </row>
    <row r="251" spans="1:9" s="178" customFormat="1">
      <c r="A251" s="426"/>
      <c r="B251" s="85"/>
      <c r="C251" s="128"/>
      <c r="D251" s="85"/>
      <c r="E251" s="195"/>
      <c r="F251" s="196"/>
      <c r="G251" s="193"/>
    </row>
    <row r="252" spans="1:9" s="172" customFormat="1">
      <c r="A252" s="427"/>
      <c r="B252" s="398"/>
      <c r="C252" s="398"/>
      <c r="D252" s="398"/>
      <c r="E252" s="398"/>
      <c r="F252" s="398"/>
      <c r="G252" s="188"/>
    </row>
    <row r="253" spans="1:9" s="172" customFormat="1">
      <c r="A253" s="399"/>
      <c r="B253" s="400"/>
      <c r="C253" s="400"/>
      <c r="D253" s="400"/>
      <c r="E253" s="400"/>
      <c r="F253" s="400"/>
      <c r="G253" s="401"/>
    </row>
    <row r="254" spans="1:9" s="71" customFormat="1">
      <c r="A254" s="425"/>
      <c r="B254" s="161"/>
      <c r="C254" s="408"/>
      <c r="D254" s="409"/>
      <c r="E254" s="409"/>
      <c r="F254" s="409"/>
      <c r="G254" s="410"/>
    </row>
    <row r="255" spans="1:9" s="172" customFormat="1">
      <c r="A255" s="426"/>
      <c r="B255" s="168"/>
      <c r="C255" s="169"/>
      <c r="D255" s="170"/>
      <c r="E255" s="170"/>
      <c r="F255" s="171"/>
      <c r="G255" s="171"/>
    </row>
    <row r="256" spans="1:9" s="178" customFormat="1" ht="16.5" customHeight="1">
      <c r="A256" s="426"/>
      <c r="B256" s="85"/>
      <c r="C256" s="128"/>
      <c r="D256" s="194"/>
      <c r="E256" s="195"/>
      <c r="F256" s="206"/>
      <c r="G256" s="193"/>
    </row>
    <row r="257" spans="1:7" s="172" customFormat="1">
      <c r="A257" s="427"/>
      <c r="B257" s="398"/>
      <c r="C257" s="398"/>
      <c r="D257" s="398"/>
      <c r="E257" s="398"/>
      <c r="F257" s="398"/>
      <c r="G257" s="188"/>
    </row>
    <row r="258" spans="1:7" s="172" customFormat="1">
      <c r="A258" s="399"/>
      <c r="B258" s="400"/>
      <c r="C258" s="400"/>
      <c r="D258" s="400"/>
      <c r="E258" s="400"/>
      <c r="F258" s="400"/>
      <c r="G258" s="401"/>
    </row>
    <row r="259" spans="1:7" s="71" customFormat="1">
      <c r="A259" s="425"/>
      <c r="B259" s="161"/>
      <c r="C259" s="408"/>
      <c r="D259" s="409"/>
      <c r="E259" s="409"/>
      <c r="F259" s="409"/>
      <c r="G259" s="410"/>
    </row>
    <row r="260" spans="1:7" s="172" customFormat="1">
      <c r="A260" s="426"/>
      <c r="B260" s="168"/>
      <c r="C260" s="169"/>
      <c r="D260" s="170"/>
      <c r="E260" s="170"/>
      <c r="F260" s="171"/>
      <c r="G260" s="171"/>
    </row>
    <row r="261" spans="1:7" s="218" customFormat="1">
      <c r="A261" s="426"/>
      <c r="B261" s="85"/>
      <c r="C261" s="64"/>
      <c r="D261" s="194"/>
      <c r="E261" s="221"/>
      <c r="F261" s="222"/>
      <c r="G261" s="212"/>
    </row>
    <row r="262" spans="1:7" s="218" customFormat="1">
      <c r="A262" s="426"/>
      <c r="B262" s="85"/>
      <c r="C262" s="64"/>
      <c r="D262" s="194"/>
      <c r="E262" s="221"/>
      <c r="F262" s="222"/>
      <c r="G262" s="212"/>
    </row>
    <row r="263" spans="1:7" s="218" customFormat="1">
      <c r="A263" s="426"/>
      <c r="B263" s="85"/>
      <c r="C263" s="64"/>
      <c r="D263" s="194"/>
      <c r="E263" s="221"/>
      <c r="F263" s="222"/>
      <c r="G263" s="212"/>
    </row>
    <row r="264" spans="1:7" s="218" customFormat="1">
      <c r="A264" s="426"/>
      <c r="B264" s="85"/>
      <c r="C264" s="64"/>
      <c r="D264" s="194"/>
      <c r="E264" s="221"/>
      <c r="F264" s="222"/>
      <c r="G264" s="212"/>
    </row>
    <row r="265" spans="1:7" s="218" customFormat="1">
      <c r="A265" s="426"/>
      <c r="B265" s="85"/>
      <c r="C265" s="64"/>
      <c r="D265" s="194"/>
      <c r="E265" s="221"/>
      <c r="F265" s="222"/>
      <c r="G265" s="212"/>
    </row>
    <row r="266" spans="1:7" s="218" customFormat="1">
      <c r="A266" s="426"/>
      <c r="B266" s="85"/>
      <c r="C266" s="64"/>
      <c r="D266" s="194"/>
      <c r="E266" s="221"/>
      <c r="F266" s="222"/>
      <c r="G266" s="212"/>
    </row>
    <row r="267" spans="1:7" s="172" customFormat="1">
      <c r="A267" s="427"/>
      <c r="B267" s="398"/>
      <c r="C267" s="398"/>
      <c r="D267" s="398"/>
      <c r="E267" s="398"/>
      <c r="F267" s="398"/>
      <c r="G267" s="188"/>
    </row>
    <row r="268" spans="1:7" s="172" customFormat="1">
      <c r="A268" s="399"/>
      <c r="B268" s="400"/>
      <c r="C268" s="400"/>
      <c r="D268" s="400"/>
      <c r="E268" s="400"/>
      <c r="F268" s="400"/>
      <c r="G268" s="401"/>
    </row>
    <row r="269" spans="1:7" s="71" customFormat="1">
      <c r="A269" s="425"/>
      <c r="B269" s="161"/>
      <c r="C269" s="408"/>
      <c r="D269" s="409"/>
      <c r="E269" s="409"/>
      <c r="F269" s="409"/>
      <c r="G269" s="410"/>
    </row>
    <row r="270" spans="1:7" s="172" customFormat="1">
      <c r="A270" s="426"/>
      <c r="B270" s="168"/>
      <c r="C270" s="169"/>
      <c r="D270" s="170"/>
      <c r="E270" s="170"/>
      <c r="F270" s="171"/>
      <c r="G270" s="171"/>
    </row>
    <row r="271" spans="1:7" s="218" customFormat="1">
      <c r="A271" s="426"/>
      <c r="B271" s="85"/>
      <c r="C271" s="64"/>
      <c r="D271" s="194"/>
      <c r="E271" s="221"/>
      <c r="F271" s="222"/>
      <c r="G271" s="212"/>
    </row>
    <row r="272" spans="1:7" s="218" customFormat="1">
      <c r="A272" s="426"/>
      <c r="B272" s="85"/>
      <c r="C272" s="64"/>
      <c r="D272" s="194"/>
      <c r="E272" s="221"/>
      <c r="F272" s="222"/>
      <c r="G272" s="212"/>
    </row>
    <row r="273" spans="1:7" s="218" customFormat="1">
      <c r="A273" s="426"/>
      <c r="B273" s="85"/>
      <c r="C273" s="64"/>
      <c r="D273" s="194"/>
      <c r="E273" s="221"/>
      <c r="F273" s="222"/>
      <c r="G273" s="212"/>
    </row>
    <row r="274" spans="1:7" s="218" customFormat="1">
      <c r="A274" s="426"/>
      <c r="B274" s="85"/>
      <c r="C274" s="64"/>
      <c r="D274" s="194"/>
      <c r="E274" s="221"/>
      <c r="F274" s="222"/>
      <c r="G274" s="212"/>
    </row>
    <row r="275" spans="1:7" s="218" customFormat="1">
      <c r="A275" s="426"/>
      <c r="B275" s="85"/>
      <c r="C275" s="64"/>
      <c r="D275" s="194"/>
      <c r="E275" s="221"/>
      <c r="F275" s="222"/>
      <c r="G275" s="212"/>
    </row>
    <row r="276" spans="1:7" s="218" customFormat="1">
      <c r="A276" s="426"/>
      <c r="B276" s="85"/>
      <c r="C276" s="64"/>
      <c r="D276" s="194"/>
      <c r="E276" s="221"/>
      <c r="F276" s="222"/>
      <c r="G276" s="212"/>
    </row>
    <row r="277" spans="1:7" s="218" customFormat="1">
      <c r="A277" s="426"/>
      <c r="B277" s="85"/>
      <c r="C277" s="64"/>
      <c r="D277" s="194"/>
      <c r="E277" s="221"/>
      <c r="F277" s="222"/>
      <c r="G277" s="212"/>
    </row>
    <row r="278" spans="1:7" s="172" customFormat="1">
      <c r="A278" s="427"/>
      <c r="B278" s="398"/>
      <c r="C278" s="398"/>
      <c r="D278" s="398"/>
      <c r="E278" s="398"/>
      <c r="F278" s="398"/>
      <c r="G278" s="188"/>
    </row>
    <row r="279" spans="1:7" s="172" customFormat="1">
      <c r="A279" s="399"/>
      <c r="B279" s="400"/>
      <c r="C279" s="400"/>
      <c r="D279" s="400"/>
      <c r="E279" s="400"/>
      <c r="F279" s="400"/>
      <c r="G279" s="401"/>
    </row>
    <row r="280" spans="1:7" s="71" customFormat="1">
      <c r="A280" s="425"/>
      <c r="B280" s="161"/>
      <c r="C280" s="408"/>
      <c r="D280" s="409"/>
      <c r="E280" s="409"/>
      <c r="F280" s="409"/>
      <c r="G280" s="410"/>
    </row>
    <row r="281" spans="1:7" s="172" customFormat="1">
      <c r="A281" s="426"/>
      <c r="B281" s="168"/>
      <c r="C281" s="169"/>
      <c r="D281" s="170"/>
      <c r="E281" s="170"/>
      <c r="F281" s="171"/>
      <c r="G281" s="171"/>
    </row>
    <row r="282" spans="1:7" s="218" customFormat="1">
      <c r="A282" s="426"/>
      <c r="B282" s="85"/>
      <c r="C282" s="64"/>
      <c r="D282" s="194"/>
      <c r="E282" s="223"/>
      <c r="F282" s="216"/>
      <c r="G282" s="212"/>
    </row>
    <row r="283" spans="1:7" s="172" customFormat="1">
      <c r="A283" s="427"/>
      <c r="B283" s="398"/>
      <c r="C283" s="398"/>
      <c r="D283" s="398"/>
      <c r="E283" s="398"/>
      <c r="F283" s="398"/>
      <c r="G283" s="188"/>
    </row>
    <row r="284" spans="1:7" s="172" customFormat="1">
      <c r="A284" s="399"/>
      <c r="B284" s="400"/>
      <c r="C284" s="400"/>
      <c r="D284" s="400"/>
      <c r="E284" s="400"/>
      <c r="F284" s="400"/>
      <c r="G284" s="401"/>
    </row>
    <row r="285" spans="1:7" s="71" customFormat="1">
      <c r="A285" s="425"/>
      <c r="B285" s="161"/>
      <c r="C285" s="408"/>
      <c r="D285" s="409"/>
      <c r="E285" s="409"/>
      <c r="F285" s="409"/>
      <c r="G285" s="410"/>
    </row>
    <row r="286" spans="1:7" s="172" customFormat="1">
      <c r="A286" s="426"/>
      <c r="B286" s="168"/>
      <c r="C286" s="169"/>
      <c r="D286" s="170"/>
      <c r="E286" s="170"/>
      <c r="F286" s="171"/>
      <c r="G286" s="171"/>
    </row>
    <row r="287" spans="1:7" s="218" customFormat="1">
      <c r="A287" s="426"/>
      <c r="B287" s="85"/>
      <c r="C287" s="64"/>
      <c r="D287" s="194"/>
      <c r="E287" s="221"/>
      <c r="F287" s="222"/>
      <c r="G287" s="212"/>
    </row>
    <row r="288" spans="1:7" s="218" customFormat="1">
      <c r="A288" s="426"/>
      <c r="B288" s="85"/>
      <c r="C288" s="64"/>
      <c r="D288" s="194"/>
      <c r="E288" s="221"/>
      <c r="F288" s="222"/>
      <c r="G288" s="212"/>
    </row>
    <row r="289" spans="1:7" s="218" customFormat="1">
      <c r="A289" s="426"/>
      <c r="B289" s="85"/>
      <c r="C289" s="64"/>
      <c r="D289" s="194"/>
      <c r="E289" s="221"/>
      <c r="F289" s="222"/>
      <c r="G289" s="212"/>
    </row>
    <row r="290" spans="1:7" s="172" customFormat="1">
      <c r="A290" s="427"/>
      <c r="B290" s="398"/>
      <c r="C290" s="398"/>
      <c r="D290" s="398"/>
      <c r="E290" s="398"/>
      <c r="F290" s="398"/>
      <c r="G290" s="188"/>
    </row>
    <row r="291" spans="1:7" s="172" customFormat="1">
      <c r="A291" s="399"/>
      <c r="B291" s="400"/>
      <c r="C291" s="400"/>
      <c r="D291" s="400"/>
      <c r="E291" s="400"/>
      <c r="F291" s="400"/>
      <c r="G291" s="401"/>
    </row>
    <row r="292" spans="1:7" s="71" customFormat="1">
      <c r="A292" s="425"/>
      <c r="B292" s="161"/>
      <c r="C292" s="408"/>
      <c r="D292" s="409"/>
      <c r="E292" s="409"/>
      <c r="F292" s="409"/>
      <c r="G292" s="410"/>
    </row>
    <row r="293" spans="1:7" s="172" customFormat="1">
      <c r="A293" s="426"/>
      <c r="B293" s="168"/>
      <c r="C293" s="169"/>
      <c r="D293" s="170"/>
      <c r="E293" s="170"/>
      <c r="F293" s="171"/>
      <c r="G293" s="171"/>
    </row>
    <row r="294" spans="1:7" s="218" customFormat="1">
      <c r="A294" s="426"/>
      <c r="B294" s="85"/>
      <c r="C294" s="64"/>
      <c r="D294" s="194"/>
      <c r="E294" s="221"/>
      <c r="F294" s="222"/>
      <c r="G294" s="212"/>
    </row>
    <row r="295" spans="1:7" s="218" customFormat="1">
      <c r="A295" s="426"/>
      <c r="B295" s="85"/>
      <c r="C295" s="64"/>
      <c r="D295" s="194"/>
      <c r="E295" s="221"/>
      <c r="F295" s="222"/>
      <c r="G295" s="212"/>
    </row>
    <row r="296" spans="1:7" s="218" customFormat="1">
      <c r="A296" s="426"/>
      <c r="B296" s="85"/>
      <c r="C296" s="64"/>
      <c r="D296" s="194"/>
      <c r="E296" s="221"/>
      <c r="F296" s="222"/>
      <c r="G296" s="212"/>
    </row>
    <row r="297" spans="1:7" s="218" customFormat="1">
      <c r="A297" s="426"/>
      <c r="B297" s="85"/>
      <c r="C297" s="64"/>
      <c r="D297" s="194"/>
      <c r="E297" s="221"/>
      <c r="F297" s="222"/>
      <c r="G297" s="212"/>
    </row>
    <row r="298" spans="1:7" s="218" customFormat="1">
      <c r="A298" s="426"/>
      <c r="B298" s="85"/>
      <c r="C298" s="64"/>
      <c r="D298" s="194"/>
      <c r="E298" s="221"/>
      <c r="F298" s="222"/>
      <c r="G298" s="212"/>
    </row>
    <row r="299" spans="1:7" s="172" customFormat="1">
      <c r="A299" s="427"/>
      <c r="B299" s="398"/>
      <c r="C299" s="398"/>
      <c r="D299" s="398"/>
      <c r="E299" s="398"/>
      <c r="F299" s="398"/>
      <c r="G299" s="188"/>
    </row>
    <row r="300" spans="1:7" s="172" customFormat="1">
      <c r="A300" s="399"/>
      <c r="B300" s="400"/>
      <c r="C300" s="400"/>
      <c r="D300" s="400"/>
      <c r="E300" s="400"/>
      <c r="F300" s="400"/>
      <c r="G300" s="401"/>
    </row>
    <row r="301" spans="1:7" s="71" customFormat="1">
      <c r="A301" s="425"/>
      <c r="B301" s="161"/>
      <c r="C301" s="408"/>
      <c r="D301" s="409"/>
      <c r="E301" s="409"/>
      <c r="F301" s="409"/>
      <c r="G301" s="410"/>
    </row>
    <row r="302" spans="1:7" s="172" customFormat="1">
      <c r="A302" s="426"/>
      <c r="B302" s="168"/>
      <c r="C302" s="169"/>
      <c r="D302" s="170"/>
      <c r="E302" s="170"/>
      <c r="F302" s="171"/>
      <c r="G302" s="171"/>
    </row>
    <row r="303" spans="1:7" s="218" customFormat="1">
      <c r="A303" s="426"/>
      <c r="B303" s="194"/>
      <c r="C303" s="64"/>
      <c r="D303" s="194"/>
      <c r="E303" s="221"/>
      <c r="F303" s="222"/>
      <c r="G303" s="212"/>
    </row>
    <row r="304" spans="1:7" s="218" customFormat="1">
      <c r="A304" s="426"/>
      <c r="B304" s="194"/>
      <c r="C304" s="64"/>
      <c r="D304" s="194"/>
      <c r="E304" s="221"/>
      <c r="F304" s="222"/>
      <c r="G304" s="212"/>
    </row>
    <row r="305" spans="1:7" s="218" customFormat="1">
      <c r="A305" s="426"/>
      <c r="B305" s="194"/>
      <c r="C305" s="64"/>
      <c r="D305" s="194"/>
      <c r="E305" s="221"/>
      <c r="F305" s="222"/>
      <c r="G305" s="212"/>
    </row>
    <row r="306" spans="1:7" s="218" customFormat="1">
      <c r="A306" s="426"/>
      <c r="B306" s="194"/>
      <c r="C306" s="64"/>
      <c r="D306" s="194"/>
      <c r="E306" s="221"/>
      <c r="F306" s="222"/>
      <c r="G306" s="212"/>
    </row>
    <row r="307" spans="1:7" s="172" customFormat="1">
      <c r="A307" s="427"/>
      <c r="B307" s="398"/>
      <c r="C307" s="398"/>
      <c r="D307" s="398"/>
      <c r="E307" s="398"/>
      <c r="F307" s="398"/>
      <c r="G307" s="188"/>
    </row>
    <row r="308" spans="1:7" s="172" customFormat="1">
      <c r="A308" s="399"/>
      <c r="B308" s="400"/>
      <c r="C308" s="400"/>
      <c r="D308" s="400"/>
      <c r="E308" s="400"/>
      <c r="F308" s="400"/>
      <c r="G308" s="401"/>
    </row>
    <row r="309" spans="1:7" s="71" customFormat="1">
      <c r="A309" s="83"/>
      <c r="B309" s="386"/>
      <c r="C309" s="387"/>
      <c r="D309" s="387"/>
      <c r="E309" s="387"/>
      <c r="F309" s="387"/>
      <c r="G309" s="388"/>
    </row>
    <row r="310" spans="1:7" s="71" customFormat="1">
      <c r="A310" s="411"/>
      <c r="B310" s="161"/>
      <c r="C310" s="408"/>
      <c r="D310" s="409"/>
      <c r="E310" s="409"/>
      <c r="F310" s="409"/>
      <c r="G310" s="410"/>
    </row>
    <row r="311" spans="1:7" s="172" customFormat="1">
      <c r="A311" s="412"/>
      <c r="B311" s="168"/>
      <c r="C311" s="169"/>
      <c r="D311" s="170"/>
      <c r="E311" s="170"/>
      <c r="F311" s="171"/>
      <c r="G311" s="171"/>
    </row>
    <row r="312" spans="1:7" s="218" customFormat="1">
      <c r="A312" s="412"/>
      <c r="B312" s="205"/>
      <c r="C312" s="64"/>
      <c r="D312" s="85"/>
      <c r="E312" s="221"/>
      <c r="F312" s="224"/>
      <c r="G312" s="224"/>
    </row>
    <row r="313" spans="1:7" s="218" customFormat="1">
      <c r="A313" s="412"/>
      <c r="B313" s="205"/>
      <c r="C313" s="64"/>
      <c r="D313" s="85"/>
      <c r="E313" s="221"/>
      <c r="F313" s="216"/>
      <c r="G313" s="224"/>
    </row>
    <row r="314" spans="1:7" s="172" customFormat="1">
      <c r="A314" s="413"/>
      <c r="B314" s="398"/>
      <c r="C314" s="398"/>
      <c r="D314" s="398"/>
      <c r="E314" s="398"/>
      <c r="F314" s="398"/>
      <c r="G314" s="188"/>
    </row>
    <row r="315" spans="1:7" s="172" customFormat="1">
      <c r="A315" s="399"/>
      <c r="B315" s="400"/>
      <c r="C315" s="400"/>
      <c r="D315" s="400"/>
      <c r="E315" s="400"/>
      <c r="F315" s="400"/>
      <c r="G315" s="401"/>
    </row>
    <row r="316" spans="1:7" s="71" customFormat="1">
      <c r="A316" s="106"/>
      <c r="B316" s="386"/>
      <c r="C316" s="387"/>
      <c r="D316" s="387"/>
      <c r="E316" s="387"/>
      <c r="F316" s="387"/>
      <c r="G316" s="388"/>
    </row>
    <row r="317" spans="1:7" s="71" customFormat="1">
      <c r="A317" s="402"/>
      <c r="B317" s="161"/>
      <c r="C317" s="408"/>
      <c r="D317" s="409"/>
      <c r="E317" s="409"/>
      <c r="F317" s="409"/>
      <c r="G317" s="410"/>
    </row>
    <row r="318" spans="1:7" s="172" customFormat="1">
      <c r="A318" s="403"/>
      <c r="B318" s="168"/>
      <c r="C318" s="169"/>
      <c r="D318" s="170"/>
      <c r="E318" s="170"/>
      <c r="F318" s="171"/>
      <c r="G318" s="171"/>
    </row>
    <row r="319" spans="1:7" s="218" customFormat="1">
      <c r="A319" s="403"/>
      <c r="B319" s="85"/>
      <c r="C319" s="64"/>
      <c r="D319" s="194"/>
      <c r="E319" s="221"/>
      <c r="F319" s="222"/>
      <c r="G319" s="212"/>
    </row>
    <row r="320" spans="1:7" s="218" customFormat="1">
      <c r="A320" s="403"/>
      <c r="B320" s="85"/>
      <c r="C320" s="64"/>
      <c r="D320" s="194"/>
      <c r="E320" s="221"/>
      <c r="F320" s="222"/>
      <c r="G320" s="212"/>
    </row>
    <row r="321" spans="1:7" s="218" customFormat="1">
      <c r="A321" s="403"/>
      <c r="B321" s="85"/>
      <c r="C321" s="64"/>
      <c r="D321" s="194"/>
      <c r="E321" s="221"/>
      <c r="F321" s="222"/>
      <c r="G321" s="212"/>
    </row>
    <row r="322" spans="1:7" s="218" customFormat="1">
      <c r="A322" s="403"/>
      <c r="B322" s="85"/>
      <c r="C322" s="64"/>
      <c r="D322" s="194"/>
      <c r="E322" s="221"/>
      <c r="F322" s="222"/>
      <c r="G322" s="212"/>
    </row>
    <row r="323" spans="1:7" s="218" customFormat="1">
      <c r="A323" s="403"/>
      <c r="B323" s="85"/>
      <c r="C323" s="64"/>
      <c r="D323" s="194"/>
      <c r="E323" s="221"/>
      <c r="F323" s="222"/>
      <c r="G323" s="212"/>
    </row>
    <row r="324" spans="1:7" s="218" customFormat="1">
      <c r="A324" s="403"/>
      <c r="B324" s="85"/>
      <c r="C324" s="64"/>
      <c r="D324" s="194"/>
      <c r="E324" s="221"/>
      <c r="F324" s="222"/>
      <c r="G324" s="212"/>
    </row>
    <row r="325" spans="1:7" s="218" customFormat="1">
      <c r="A325" s="403"/>
      <c r="B325" s="85"/>
      <c r="C325" s="64"/>
      <c r="D325" s="194"/>
      <c r="E325" s="221"/>
      <c r="F325" s="222"/>
      <c r="G325" s="212"/>
    </row>
    <row r="326" spans="1:7" s="172" customFormat="1">
      <c r="A326" s="404"/>
      <c r="B326" s="398"/>
      <c r="C326" s="398"/>
      <c r="D326" s="398"/>
      <c r="E326" s="398"/>
      <c r="F326" s="398"/>
      <c r="G326" s="188"/>
    </row>
    <row r="327" spans="1:7" s="172" customFormat="1">
      <c r="A327" s="399"/>
      <c r="B327" s="400"/>
      <c r="C327" s="400"/>
      <c r="D327" s="400"/>
      <c r="E327" s="400"/>
      <c r="F327" s="400"/>
      <c r="G327" s="401"/>
    </row>
    <row r="328" spans="1:7" s="71" customFormat="1">
      <c r="A328" s="402"/>
      <c r="B328" s="161"/>
      <c r="C328" s="408"/>
      <c r="D328" s="409"/>
      <c r="E328" s="409"/>
      <c r="F328" s="409"/>
      <c r="G328" s="410"/>
    </row>
    <row r="329" spans="1:7" s="172" customFormat="1">
      <c r="A329" s="403"/>
      <c r="B329" s="168"/>
      <c r="C329" s="169"/>
      <c r="D329" s="170"/>
      <c r="E329" s="170"/>
      <c r="F329" s="171"/>
      <c r="G329" s="171"/>
    </row>
    <row r="330" spans="1:7" s="218" customFormat="1">
      <c r="A330" s="403"/>
      <c r="B330" s="194"/>
      <c r="C330" s="64"/>
      <c r="D330" s="194"/>
      <c r="E330" s="221"/>
      <c r="F330" s="222"/>
      <c r="G330" s="212"/>
    </row>
    <row r="331" spans="1:7" s="218" customFormat="1">
      <c r="A331" s="403"/>
      <c r="B331" s="194"/>
      <c r="C331" s="64"/>
      <c r="D331" s="194"/>
      <c r="E331" s="221"/>
      <c r="F331" s="222"/>
      <c r="G331" s="212"/>
    </row>
    <row r="332" spans="1:7" s="218" customFormat="1">
      <c r="A332" s="403"/>
      <c r="B332" s="194"/>
      <c r="C332" s="64"/>
      <c r="D332" s="194"/>
      <c r="E332" s="221"/>
      <c r="F332" s="222"/>
      <c r="G332" s="212"/>
    </row>
    <row r="333" spans="1:7" s="218" customFormat="1">
      <c r="A333" s="403"/>
      <c r="B333" s="194"/>
      <c r="C333" s="64"/>
      <c r="D333" s="194"/>
      <c r="E333" s="221"/>
      <c r="F333" s="222"/>
      <c r="G333" s="212"/>
    </row>
    <row r="334" spans="1:7" s="218" customFormat="1">
      <c r="A334" s="403"/>
      <c r="B334" s="194"/>
      <c r="C334" s="64"/>
      <c r="D334" s="194"/>
      <c r="E334" s="221"/>
      <c r="F334" s="222"/>
      <c r="G334" s="212"/>
    </row>
    <row r="335" spans="1:7" s="218" customFormat="1">
      <c r="A335" s="403"/>
      <c r="B335" s="194"/>
      <c r="C335" s="64"/>
      <c r="D335" s="194"/>
      <c r="E335" s="221"/>
      <c r="F335" s="222"/>
      <c r="G335" s="212"/>
    </row>
    <row r="336" spans="1:7" s="218" customFormat="1">
      <c r="A336" s="403"/>
      <c r="B336" s="194"/>
      <c r="C336" s="64"/>
      <c r="D336" s="194"/>
      <c r="E336" s="221"/>
      <c r="F336" s="222"/>
      <c r="G336" s="212"/>
    </row>
    <row r="337" spans="1:7" s="218" customFormat="1">
      <c r="A337" s="403"/>
      <c r="B337" s="194"/>
      <c r="C337" s="64"/>
      <c r="D337" s="194"/>
      <c r="E337" s="221"/>
      <c r="F337" s="222"/>
      <c r="G337" s="212"/>
    </row>
    <row r="338" spans="1:7" s="172" customFormat="1">
      <c r="A338" s="404"/>
      <c r="B338" s="398"/>
      <c r="C338" s="398"/>
      <c r="D338" s="398"/>
      <c r="E338" s="398"/>
      <c r="F338" s="398"/>
      <c r="G338" s="188"/>
    </row>
    <row r="339" spans="1:7" s="172" customFormat="1">
      <c r="A339" s="399"/>
      <c r="B339" s="400"/>
      <c r="C339" s="400"/>
      <c r="D339" s="400"/>
      <c r="E339" s="400"/>
      <c r="F339" s="400"/>
      <c r="G339" s="401"/>
    </row>
    <row r="340" spans="1:7" s="71" customFormat="1">
      <c r="A340" s="402"/>
      <c r="B340" s="161"/>
      <c r="C340" s="408"/>
      <c r="D340" s="409"/>
      <c r="E340" s="409"/>
      <c r="F340" s="409"/>
      <c r="G340" s="410"/>
    </row>
    <row r="341" spans="1:7" s="172" customFormat="1">
      <c r="A341" s="403"/>
      <c r="B341" s="168"/>
      <c r="C341" s="169"/>
      <c r="D341" s="170"/>
      <c r="E341" s="170"/>
      <c r="F341" s="171"/>
      <c r="G341" s="171"/>
    </row>
    <row r="342" spans="1:7" s="218" customFormat="1">
      <c r="A342" s="403"/>
      <c r="B342" s="194"/>
      <c r="C342" s="64"/>
      <c r="D342" s="194"/>
      <c r="E342" s="221"/>
      <c r="F342" s="222"/>
      <c r="G342" s="212"/>
    </row>
    <row r="343" spans="1:7" s="218" customFormat="1">
      <c r="A343" s="403"/>
      <c r="B343" s="194"/>
      <c r="C343" s="64"/>
      <c r="D343" s="194"/>
      <c r="E343" s="221"/>
      <c r="F343" s="222"/>
      <c r="G343" s="212"/>
    </row>
    <row r="344" spans="1:7" s="218" customFormat="1">
      <c r="A344" s="403"/>
      <c r="B344" s="194"/>
      <c r="C344" s="64"/>
      <c r="D344" s="194"/>
      <c r="E344" s="221"/>
      <c r="F344" s="222"/>
      <c r="G344" s="212"/>
    </row>
    <row r="345" spans="1:7" s="218" customFormat="1">
      <c r="A345" s="403"/>
      <c r="B345" s="194"/>
      <c r="C345" s="64"/>
      <c r="D345" s="194"/>
      <c r="E345" s="221"/>
      <c r="F345" s="222"/>
      <c r="G345" s="212"/>
    </row>
    <row r="346" spans="1:7" s="172" customFormat="1">
      <c r="A346" s="404"/>
      <c r="B346" s="398"/>
      <c r="C346" s="398"/>
      <c r="D346" s="398"/>
      <c r="E346" s="398"/>
      <c r="F346" s="398"/>
      <c r="G346" s="188"/>
    </row>
    <row r="347" spans="1:7" s="172" customFormat="1">
      <c r="A347" s="399"/>
      <c r="B347" s="400"/>
      <c r="C347" s="400"/>
      <c r="D347" s="400"/>
      <c r="E347" s="400"/>
      <c r="F347" s="400"/>
      <c r="G347" s="401"/>
    </row>
    <row r="348" spans="1:7" s="71" customFormat="1">
      <c r="A348" s="402"/>
      <c r="B348" s="161"/>
      <c r="C348" s="408"/>
      <c r="D348" s="409"/>
      <c r="E348" s="409"/>
      <c r="F348" s="409"/>
      <c r="G348" s="410"/>
    </row>
    <row r="349" spans="1:7" s="172" customFormat="1">
      <c r="A349" s="403"/>
      <c r="B349" s="168"/>
      <c r="C349" s="169"/>
      <c r="D349" s="170"/>
      <c r="E349" s="170"/>
      <c r="F349" s="171"/>
      <c r="G349" s="171"/>
    </row>
    <row r="350" spans="1:7" s="218" customFormat="1">
      <c r="A350" s="403"/>
      <c r="B350" s="85"/>
      <c r="C350" s="64"/>
      <c r="D350" s="194"/>
      <c r="E350" s="221"/>
      <c r="F350" s="222"/>
      <c r="G350" s="212"/>
    </row>
    <row r="351" spans="1:7" s="218" customFormat="1">
      <c r="A351" s="403"/>
      <c r="B351" s="85"/>
      <c r="C351" s="64"/>
      <c r="D351" s="194"/>
      <c r="E351" s="221"/>
      <c r="F351" s="222"/>
      <c r="G351" s="212"/>
    </row>
    <row r="352" spans="1:7" s="218" customFormat="1">
      <c r="A352" s="403"/>
      <c r="B352" s="85"/>
      <c r="C352" s="64"/>
      <c r="D352" s="194"/>
      <c r="E352" s="221"/>
      <c r="F352" s="222"/>
      <c r="G352" s="212"/>
    </row>
    <row r="353" spans="1:7" s="172" customFormat="1">
      <c r="A353" s="404"/>
      <c r="B353" s="398"/>
      <c r="C353" s="398"/>
      <c r="D353" s="398"/>
      <c r="E353" s="398"/>
      <c r="F353" s="398"/>
      <c r="G353" s="188"/>
    </row>
    <row r="354" spans="1:7" s="172" customFormat="1">
      <c r="A354" s="399"/>
      <c r="B354" s="400"/>
      <c r="C354" s="400"/>
      <c r="D354" s="400"/>
      <c r="E354" s="400"/>
      <c r="F354" s="400"/>
      <c r="G354" s="401"/>
    </row>
    <row r="355" spans="1:7" s="71" customFormat="1">
      <c r="A355" s="402"/>
      <c r="B355" s="161"/>
      <c r="C355" s="408"/>
      <c r="D355" s="409"/>
      <c r="E355" s="409"/>
      <c r="F355" s="409"/>
      <c r="G355" s="410"/>
    </row>
    <row r="356" spans="1:7" s="172" customFormat="1">
      <c r="A356" s="403"/>
      <c r="B356" s="168"/>
      <c r="C356" s="169"/>
      <c r="D356" s="170"/>
      <c r="E356" s="170"/>
      <c r="F356" s="171"/>
      <c r="G356" s="171"/>
    </row>
    <row r="357" spans="1:7" s="218" customFormat="1">
      <c r="A357" s="403"/>
      <c r="B357" s="194"/>
      <c r="C357" s="64"/>
      <c r="D357" s="194"/>
      <c r="E357" s="221"/>
      <c r="F357" s="222"/>
      <c r="G357" s="212"/>
    </row>
    <row r="358" spans="1:7" s="218" customFormat="1">
      <c r="A358" s="403"/>
      <c r="B358" s="194"/>
      <c r="C358" s="64"/>
      <c r="D358" s="194"/>
      <c r="E358" s="221"/>
      <c r="F358" s="222"/>
      <c r="G358" s="212"/>
    </row>
    <row r="359" spans="1:7" s="218" customFormat="1">
      <c r="A359" s="403"/>
      <c r="B359" s="194"/>
      <c r="C359" s="64"/>
      <c r="D359" s="194"/>
      <c r="E359" s="221"/>
      <c r="F359" s="222"/>
      <c r="G359" s="212"/>
    </row>
    <row r="360" spans="1:7" s="218" customFormat="1">
      <c r="A360" s="403"/>
      <c r="B360" s="194"/>
      <c r="C360" s="64"/>
      <c r="D360" s="194"/>
      <c r="E360" s="221"/>
      <c r="F360" s="222"/>
      <c r="G360" s="212"/>
    </row>
    <row r="361" spans="1:7" s="218" customFormat="1">
      <c r="A361" s="403"/>
      <c r="B361" s="354"/>
      <c r="C361" s="1"/>
      <c r="D361" s="1"/>
      <c r="E361" s="1"/>
      <c r="F361" s="1"/>
      <c r="G361" s="212"/>
    </row>
    <row r="362" spans="1:7" s="218" customFormat="1">
      <c r="A362" s="403"/>
      <c r="B362" s="194"/>
      <c r="C362" s="64"/>
      <c r="D362" s="194"/>
      <c r="E362" s="221"/>
      <c r="F362" s="222"/>
      <c r="G362" s="212"/>
    </row>
    <row r="363" spans="1:7" s="218" customFormat="1">
      <c r="A363" s="403"/>
      <c r="B363" s="194"/>
      <c r="C363" s="64"/>
      <c r="D363" s="194"/>
      <c r="E363" s="1"/>
      <c r="F363" s="1"/>
      <c r="G363" s="212"/>
    </row>
    <row r="364" spans="1:7" s="218" customFormat="1">
      <c r="A364" s="403"/>
      <c r="B364" s="194"/>
      <c r="C364" s="64"/>
      <c r="D364" s="194"/>
      <c r="E364" s="360"/>
      <c r="F364" s="361"/>
      <c r="G364" s="212"/>
    </row>
    <row r="365" spans="1:7" s="218" customFormat="1">
      <c r="A365" s="403"/>
      <c r="B365" s="194"/>
      <c r="C365" s="64"/>
      <c r="D365" s="194"/>
      <c r="E365" s="221"/>
      <c r="F365" s="222"/>
      <c r="G365" s="225"/>
    </row>
    <row r="366" spans="1:7" s="218" customFormat="1">
      <c r="A366" s="403"/>
      <c r="B366" s="357"/>
      <c r="C366" s="355"/>
      <c r="D366" s="194"/>
      <c r="E366" s="221"/>
      <c r="F366"/>
      <c r="G366" s="225"/>
    </row>
    <row r="367" spans="1:7" s="218" customFormat="1">
      <c r="A367" s="403"/>
      <c r="B367" s="194"/>
      <c r="C367" s="64"/>
      <c r="D367" s="194"/>
      <c r="E367" s="221"/>
      <c r="F367" s="222"/>
      <c r="G367" s="225"/>
    </row>
    <row r="368" spans="1:7" s="218" customFormat="1">
      <c r="A368" s="403"/>
      <c r="B368" s="194"/>
      <c r="C368" s="64"/>
      <c r="D368" s="194"/>
      <c r="E368" s="221"/>
      <c r="F368" s="222"/>
      <c r="G368" s="225"/>
    </row>
    <row r="369" spans="1:7" s="218" customFormat="1">
      <c r="A369" s="403"/>
      <c r="B369" s="194"/>
      <c r="C369" s="64"/>
      <c r="D369" s="194"/>
      <c r="E369" s="221"/>
      <c r="F369" s="222"/>
      <c r="G369" s="212"/>
    </row>
    <row r="370" spans="1:7" s="218" customFormat="1">
      <c r="A370" s="403"/>
      <c r="B370" s="194"/>
      <c r="C370" s="64"/>
      <c r="D370" s="194"/>
      <c r="E370" s="221"/>
      <c r="F370" s="222"/>
      <c r="G370" s="212"/>
    </row>
    <row r="371" spans="1:7" s="172" customFormat="1" ht="15" customHeight="1">
      <c r="A371" s="404"/>
      <c r="B371" s="398"/>
      <c r="C371" s="398"/>
      <c r="D371" s="398"/>
      <c r="E371" s="398"/>
      <c r="F371" s="398"/>
      <c r="G371" s="188"/>
    </row>
    <row r="372" spans="1:7" s="172" customFormat="1">
      <c r="A372" s="399"/>
      <c r="B372" s="400"/>
      <c r="C372" s="400"/>
      <c r="D372" s="400"/>
      <c r="E372" s="400"/>
      <c r="F372" s="400"/>
      <c r="G372" s="401"/>
    </row>
    <row r="373" spans="1:7" s="71" customFormat="1">
      <c r="A373" s="101"/>
      <c r="B373" s="386"/>
      <c r="C373" s="387"/>
      <c r="D373" s="387"/>
      <c r="E373" s="387"/>
      <c r="F373" s="387"/>
      <c r="G373" s="388"/>
    </row>
    <row r="374" spans="1:7" s="71" customFormat="1">
      <c r="A374" s="402"/>
      <c r="B374" s="161"/>
      <c r="C374" s="408"/>
      <c r="D374" s="409"/>
      <c r="E374" s="409"/>
      <c r="F374" s="409"/>
      <c r="G374" s="410"/>
    </row>
    <row r="375" spans="1:7" s="172" customFormat="1">
      <c r="A375" s="403"/>
      <c r="B375" s="168"/>
      <c r="C375" s="169"/>
      <c r="D375" s="170"/>
      <c r="E375" s="170"/>
      <c r="F375" s="171"/>
      <c r="G375" s="171"/>
    </row>
    <row r="376" spans="1:7" s="218" customFormat="1">
      <c r="A376" s="403"/>
      <c r="B376" s="85"/>
      <c r="C376" s="64"/>
      <c r="D376" s="194"/>
      <c r="E376" s="221"/>
      <c r="F376" s="222"/>
      <c r="G376" s="212"/>
    </row>
    <row r="377" spans="1:7" s="218" customFormat="1">
      <c r="A377" s="403"/>
      <c r="B377" s="194"/>
      <c r="C377" s="64"/>
      <c r="D377" s="194"/>
      <c r="E377" s="221"/>
      <c r="F377" s="222"/>
      <c r="G377" s="212"/>
    </row>
    <row r="378" spans="1:7" s="218" customFormat="1">
      <c r="A378" s="403"/>
      <c r="B378" s="194"/>
      <c r="C378" s="64"/>
      <c r="D378" s="194"/>
      <c r="E378" s="221"/>
      <c r="F378" s="222"/>
      <c r="G378" s="212"/>
    </row>
    <row r="379" spans="1:7" s="218" customFormat="1">
      <c r="A379" s="403"/>
      <c r="B379" s="194"/>
      <c r="C379" s="64"/>
      <c r="D379" s="194"/>
      <c r="E379" s="221"/>
      <c r="F379" s="222"/>
      <c r="G379" s="212"/>
    </row>
    <row r="380" spans="1:7" s="172" customFormat="1">
      <c r="A380" s="404"/>
      <c r="B380" s="398"/>
      <c r="C380" s="398"/>
      <c r="D380" s="398"/>
      <c r="E380" s="398"/>
      <c r="F380" s="398"/>
      <c r="G380" s="188"/>
    </row>
    <row r="381" spans="1:7" s="172" customFormat="1">
      <c r="A381" s="399"/>
      <c r="B381" s="400"/>
      <c r="C381" s="400"/>
      <c r="D381" s="400"/>
      <c r="E381" s="400"/>
      <c r="F381" s="400"/>
      <c r="G381" s="401"/>
    </row>
    <row r="382" spans="1:7" s="71" customFormat="1">
      <c r="A382" s="402"/>
      <c r="B382" s="161"/>
      <c r="C382" s="408"/>
      <c r="D382" s="409"/>
      <c r="E382" s="409"/>
      <c r="F382" s="409"/>
      <c r="G382" s="410"/>
    </row>
    <row r="383" spans="1:7" s="172" customFormat="1">
      <c r="A383" s="403"/>
      <c r="B383" s="168"/>
      <c r="C383" s="169"/>
      <c r="D383" s="170"/>
      <c r="E383" s="170"/>
      <c r="F383" s="171"/>
      <c r="G383" s="171"/>
    </row>
    <row r="384" spans="1:7" s="218" customFormat="1">
      <c r="A384" s="403"/>
      <c r="B384" s="194"/>
      <c r="C384" s="64"/>
      <c r="D384" s="194"/>
      <c r="E384" s="221"/>
      <c r="F384" s="222"/>
      <c r="G384" s="212"/>
    </row>
    <row r="385" spans="1:7" s="218" customFormat="1">
      <c r="A385" s="403"/>
      <c r="B385" s="194"/>
      <c r="C385" s="64"/>
      <c r="D385" s="194"/>
      <c r="E385" s="221"/>
      <c r="F385" s="222"/>
      <c r="G385" s="212"/>
    </row>
    <row r="386" spans="1:7" s="218" customFormat="1">
      <c r="A386" s="403"/>
      <c r="B386" s="194"/>
      <c r="C386" s="64"/>
      <c r="D386" s="194"/>
      <c r="E386" s="221"/>
      <c r="F386" s="222"/>
      <c r="G386" s="212"/>
    </row>
    <row r="387" spans="1:7" s="218" customFormat="1">
      <c r="A387" s="403"/>
      <c r="B387" s="194"/>
      <c r="C387" s="64"/>
      <c r="D387" s="194"/>
      <c r="E387" s="221"/>
      <c r="F387" s="222"/>
      <c r="G387" s="212"/>
    </row>
    <row r="388" spans="1:7" s="172" customFormat="1">
      <c r="A388" s="404"/>
      <c r="B388" s="398"/>
      <c r="C388" s="398"/>
      <c r="D388" s="398"/>
      <c r="E388" s="398"/>
      <c r="F388" s="398"/>
      <c r="G388" s="188"/>
    </row>
    <row r="389" spans="1:7" s="172" customFormat="1">
      <c r="A389" s="399"/>
      <c r="B389" s="400"/>
      <c r="C389" s="400"/>
      <c r="D389" s="400"/>
      <c r="E389" s="400"/>
      <c r="F389" s="400"/>
      <c r="G389" s="401"/>
    </row>
    <row r="390" spans="1:7" s="71" customFormat="1">
      <c r="A390" s="402"/>
      <c r="B390" s="161"/>
      <c r="C390" s="408"/>
      <c r="D390" s="409"/>
      <c r="E390" s="409"/>
      <c r="F390" s="409"/>
      <c r="G390" s="410"/>
    </row>
    <row r="391" spans="1:7" s="172" customFormat="1">
      <c r="A391" s="403"/>
      <c r="B391" s="168"/>
      <c r="C391" s="169"/>
      <c r="D391" s="170"/>
      <c r="E391" s="170"/>
      <c r="F391" s="171"/>
      <c r="G391" s="171"/>
    </row>
    <row r="392" spans="1:7" s="218" customFormat="1">
      <c r="A392" s="403"/>
      <c r="B392" s="85"/>
      <c r="C392" s="64"/>
      <c r="D392" s="194"/>
      <c r="E392" s="221"/>
      <c r="F392" s="222"/>
      <c r="G392" s="212"/>
    </row>
    <row r="393" spans="1:7" s="218" customFormat="1">
      <c r="A393" s="403"/>
      <c r="B393" s="194"/>
      <c r="C393" s="64"/>
      <c r="D393" s="194"/>
      <c r="E393" s="221"/>
      <c r="F393" s="222"/>
      <c r="G393" s="224"/>
    </row>
    <row r="394" spans="1:7" s="218" customFormat="1">
      <c r="A394" s="403"/>
      <c r="B394" s="194"/>
      <c r="C394" s="64"/>
      <c r="D394" s="194"/>
      <c r="E394" s="221"/>
      <c r="F394" s="222"/>
      <c r="G394" s="224"/>
    </row>
    <row r="395" spans="1:7" s="218" customFormat="1">
      <c r="A395" s="403"/>
      <c r="B395" s="194"/>
      <c r="C395" s="64"/>
      <c r="D395" s="194"/>
      <c r="E395" s="221"/>
      <c r="F395" s="222"/>
      <c r="G395" s="224"/>
    </row>
    <row r="396" spans="1:7" s="218" customFormat="1">
      <c r="A396" s="403"/>
      <c r="B396" s="194"/>
      <c r="C396" s="226"/>
      <c r="D396" s="227"/>
      <c r="E396" s="221"/>
      <c r="F396" s="222"/>
      <c r="G396" s="224"/>
    </row>
    <row r="397" spans="1:7" s="218" customFormat="1">
      <c r="A397" s="403"/>
      <c r="B397" s="194"/>
      <c r="C397" s="64"/>
      <c r="D397" s="194"/>
      <c r="E397" s="221"/>
      <c r="F397" s="222"/>
      <c r="G397" s="224"/>
    </row>
    <row r="398" spans="1:7" s="218" customFormat="1">
      <c r="A398" s="403"/>
      <c r="B398" s="194"/>
      <c r="C398" s="64"/>
      <c r="D398" s="194"/>
      <c r="E398" s="221"/>
      <c r="F398" s="222"/>
      <c r="G398" s="212"/>
    </row>
    <row r="399" spans="1:7" s="218" customFormat="1">
      <c r="A399" s="403"/>
      <c r="B399" s="194"/>
      <c r="C399" s="64"/>
      <c r="D399" s="194"/>
      <c r="E399" s="221"/>
      <c r="F399" s="222"/>
      <c r="G399" s="224"/>
    </row>
    <row r="400" spans="1:7" s="218" customFormat="1">
      <c r="A400" s="403"/>
      <c r="B400" s="194"/>
      <c r="C400" s="64"/>
      <c r="D400" s="194"/>
      <c r="E400" s="221"/>
      <c r="F400" s="222"/>
      <c r="G400" s="224"/>
    </row>
    <row r="401" spans="1:7" s="172" customFormat="1">
      <c r="A401" s="404"/>
      <c r="B401" s="398"/>
      <c r="C401" s="398"/>
      <c r="D401" s="398"/>
      <c r="E401" s="398"/>
      <c r="F401" s="398"/>
      <c r="G401" s="188"/>
    </row>
    <row r="402" spans="1:7" s="172" customFormat="1">
      <c r="A402" s="399"/>
      <c r="B402" s="400"/>
      <c r="C402" s="400"/>
      <c r="D402" s="400"/>
      <c r="E402" s="400"/>
      <c r="F402" s="400"/>
      <c r="G402" s="401"/>
    </row>
    <row r="403" spans="1:7" s="71" customFormat="1">
      <c r="A403" s="106"/>
      <c r="B403" s="383"/>
      <c r="C403" s="384"/>
      <c r="D403" s="384"/>
      <c r="E403" s="384"/>
      <c r="F403" s="384"/>
      <c r="G403" s="385"/>
    </row>
    <row r="404" spans="1:7" s="71" customFormat="1">
      <c r="A404" s="402"/>
      <c r="B404" s="161"/>
      <c r="C404" s="408"/>
      <c r="D404" s="409"/>
      <c r="E404" s="409"/>
      <c r="F404" s="409"/>
      <c r="G404" s="410"/>
    </row>
    <row r="405" spans="1:7" s="172" customFormat="1">
      <c r="A405" s="403"/>
      <c r="B405" s="168"/>
      <c r="C405" s="169"/>
      <c r="D405" s="170"/>
      <c r="E405" s="170"/>
      <c r="F405" s="171"/>
      <c r="G405" s="171"/>
    </row>
    <row r="406" spans="1:7" s="218" customFormat="1">
      <c r="A406" s="403"/>
      <c r="B406" s="194"/>
      <c r="C406" s="64"/>
      <c r="D406" s="194"/>
      <c r="E406" s="221"/>
      <c r="F406" s="222"/>
      <c r="G406" s="212"/>
    </row>
    <row r="407" spans="1:7" s="218" customFormat="1">
      <c r="A407" s="403"/>
      <c r="B407" s="194"/>
      <c r="C407" s="64"/>
      <c r="D407" s="194"/>
      <c r="E407" s="221"/>
      <c r="F407" s="222"/>
      <c r="G407" s="212"/>
    </row>
    <row r="408" spans="1:7" s="218" customFormat="1">
      <c r="A408" s="403"/>
      <c r="B408" s="194"/>
      <c r="C408" s="64"/>
      <c r="D408" s="194"/>
      <c r="E408" s="221"/>
      <c r="F408" s="222"/>
      <c r="G408" s="212"/>
    </row>
    <row r="409" spans="1:7" s="172" customFormat="1">
      <c r="A409" s="404"/>
      <c r="B409" s="398"/>
      <c r="C409" s="398"/>
      <c r="D409" s="398"/>
      <c r="E409" s="398"/>
      <c r="F409" s="398"/>
      <c r="G409" s="188"/>
    </row>
    <row r="410" spans="1:7" s="172" customFormat="1">
      <c r="A410" s="399"/>
      <c r="B410" s="400"/>
      <c r="C410" s="400"/>
      <c r="D410" s="400"/>
      <c r="E410" s="400"/>
      <c r="F410" s="400"/>
      <c r="G410" s="401"/>
    </row>
    <row r="411" spans="1:7" s="71" customFormat="1">
      <c r="A411" s="423"/>
      <c r="B411" s="162"/>
      <c r="C411" s="424"/>
      <c r="D411" s="424"/>
      <c r="E411" s="424"/>
      <c r="F411" s="424"/>
      <c r="G411" s="424"/>
    </row>
    <row r="412" spans="1:7" s="172" customFormat="1">
      <c r="A412" s="423"/>
      <c r="B412" s="168"/>
      <c r="C412" s="169"/>
      <c r="D412" s="170"/>
      <c r="E412" s="170"/>
      <c r="F412" s="171"/>
      <c r="G412" s="171"/>
    </row>
    <row r="413" spans="1:7" s="218" customFormat="1">
      <c r="A413" s="423"/>
      <c r="B413" s="85"/>
      <c r="C413" s="228"/>
      <c r="D413" s="85"/>
      <c r="E413" s="229"/>
      <c r="F413" s="93"/>
      <c r="G413" s="212"/>
    </row>
    <row r="414" spans="1:7" s="218" customFormat="1">
      <c r="A414" s="423"/>
      <c r="B414" s="85"/>
      <c r="C414" s="228"/>
      <c r="D414" s="85"/>
      <c r="E414" s="229"/>
      <c r="F414" s="93"/>
      <c r="G414" s="212"/>
    </row>
    <row r="415" spans="1:7" s="218" customFormat="1">
      <c r="A415" s="423"/>
      <c r="B415" s="85"/>
      <c r="C415" s="228"/>
      <c r="D415" s="85"/>
      <c r="E415" s="229"/>
      <c r="F415" s="93"/>
      <c r="G415" s="212"/>
    </row>
    <row r="416" spans="1:7" s="218" customFormat="1">
      <c r="A416" s="423"/>
      <c r="B416" s="194"/>
      <c r="C416" s="64"/>
      <c r="D416" s="194"/>
      <c r="E416" s="230"/>
      <c r="F416" s="92"/>
      <c r="G416" s="212"/>
    </row>
    <row r="417" spans="1:7" s="172" customFormat="1" ht="15" customHeight="1">
      <c r="A417" s="423"/>
      <c r="B417" s="194"/>
      <c r="C417" s="64"/>
      <c r="D417" s="194"/>
      <c r="E417" s="230"/>
      <c r="F417" s="92"/>
      <c r="G417" s="212"/>
    </row>
    <row r="418" spans="1:7" s="172" customFormat="1" ht="15" customHeight="1">
      <c r="A418" s="423"/>
      <c r="B418" s="398"/>
      <c r="C418" s="398"/>
      <c r="D418" s="398"/>
      <c r="E418" s="398"/>
      <c r="F418" s="398"/>
      <c r="G418" s="188"/>
    </row>
    <row r="419" spans="1:7" s="172" customFormat="1">
      <c r="A419" s="399"/>
      <c r="B419" s="400"/>
      <c r="C419" s="400"/>
      <c r="D419" s="400"/>
      <c r="E419" s="400"/>
      <c r="F419" s="400"/>
      <c r="G419" s="401"/>
    </row>
    <row r="420" spans="1:7" s="71" customFormat="1">
      <c r="A420" s="402"/>
      <c r="B420" s="161"/>
      <c r="C420" s="408"/>
      <c r="D420" s="409"/>
      <c r="E420" s="409"/>
      <c r="F420" s="409"/>
      <c r="G420" s="410"/>
    </row>
    <row r="421" spans="1:7" s="172" customFormat="1">
      <c r="A421" s="403"/>
      <c r="B421" s="168"/>
      <c r="C421" s="169"/>
      <c r="D421" s="170"/>
      <c r="E421" s="170"/>
      <c r="F421" s="171"/>
      <c r="G421" s="171"/>
    </row>
    <row r="422" spans="1:7" s="218" customFormat="1">
      <c r="A422" s="403"/>
      <c r="B422" s="194"/>
      <c r="C422" s="64"/>
      <c r="D422" s="194"/>
      <c r="E422" s="221"/>
      <c r="F422" s="222"/>
      <c r="G422" s="212"/>
    </row>
    <row r="423" spans="1:7" s="218" customFormat="1">
      <c r="A423" s="403"/>
      <c r="B423" s="194"/>
      <c r="C423" s="64"/>
      <c r="D423" s="194"/>
      <c r="E423" s="221"/>
      <c r="F423" s="222"/>
      <c r="G423" s="212"/>
    </row>
    <row r="424" spans="1:7" s="218" customFormat="1">
      <c r="A424" s="403"/>
      <c r="B424" s="194"/>
      <c r="C424" s="64"/>
      <c r="D424" s="194"/>
      <c r="E424" s="221"/>
      <c r="F424" s="222"/>
      <c r="G424" s="212"/>
    </row>
    <row r="425" spans="1:7" s="218" customFormat="1">
      <c r="A425" s="403"/>
      <c r="B425" s="194"/>
      <c r="C425" s="64"/>
      <c r="D425" s="194"/>
      <c r="E425" s="221"/>
      <c r="F425" s="222"/>
      <c r="G425" s="212"/>
    </row>
    <row r="426" spans="1:7" s="172" customFormat="1">
      <c r="A426" s="404"/>
      <c r="B426" s="398"/>
      <c r="C426" s="398"/>
      <c r="D426" s="398"/>
      <c r="E426" s="398"/>
      <c r="F426" s="398"/>
      <c r="G426" s="188"/>
    </row>
    <row r="427" spans="1:7" s="172" customFormat="1">
      <c r="A427" s="399"/>
      <c r="B427" s="400"/>
      <c r="C427" s="400"/>
      <c r="D427" s="400"/>
      <c r="E427" s="400"/>
      <c r="F427" s="400"/>
      <c r="G427" s="401"/>
    </row>
    <row r="428" spans="1:7" s="71" customFormat="1">
      <c r="A428" s="402"/>
      <c r="B428" s="161"/>
      <c r="C428" s="408"/>
      <c r="D428" s="409"/>
      <c r="E428" s="409"/>
      <c r="F428" s="409"/>
      <c r="G428" s="410"/>
    </row>
    <row r="429" spans="1:7" s="215" customFormat="1">
      <c r="A429" s="403"/>
      <c r="B429" s="168"/>
      <c r="C429" s="169"/>
      <c r="D429" s="170"/>
      <c r="E429" s="170"/>
      <c r="F429" s="213"/>
      <c r="G429" s="214"/>
    </row>
    <row r="430" spans="1:7" s="218" customFormat="1">
      <c r="A430" s="403"/>
      <c r="B430" s="205"/>
      <c r="C430" s="64"/>
      <c r="D430" s="85"/>
      <c r="E430" s="220"/>
      <c r="F430" s="92"/>
      <c r="G430" s="217"/>
    </row>
    <row r="431" spans="1:7" s="218" customFormat="1">
      <c r="A431" s="403"/>
      <c r="B431" s="205"/>
      <c r="C431" s="64"/>
      <c r="D431" s="85"/>
      <c r="E431" s="220"/>
      <c r="F431" s="92"/>
      <c r="G431" s="217"/>
    </row>
    <row r="432" spans="1:7" s="218" customFormat="1">
      <c r="A432" s="403"/>
      <c r="B432" s="205"/>
      <c r="C432" s="64"/>
      <c r="D432" s="85"/>
      <c r="E432" s="220"/>
      <c r="F432" s="92"/>
      <c r="G432" s="217"/>
    </row>
    <row r="433" spans="1:7" s="218" customFormat="1">
      <c r="A433" s="403"/>
      <c r="B433" s="205"/>
      <c r="C433" s="64"/>
      <c r="D433" s="85"/>
      <c r="E433" s="220"/>
      <c r="F433" s="92"/>
      <c r="G433" s="217"/>
    </row>
    <row r="434" spans="1:7" s="218" customFormat="1">
      <c r="A434" s="403"/>
      <c r="B434" s="205"/>
      <c r="C434" s="64"/>
      <c r="D434" s="85"/>
      <c r="E434" s="220"/>
      <c r="F434" s="92"/>
      <c r="G434" s="217"/>
    </row>
    <row r="435" spans="1:7" s="218" customFormat="1">
      <c r="A435" s="403"/>
      <c r="B435" s="205"/>
      <c r="C435" s="64"/>
      <c r="D435" s="85"/>
      <c r="E435" s="220"/>
      <c r="F435" s="92"/>
      <c r="G435" s="217"/>
    </row>
    <row r="436" spans="1:7" s="215" customFormat="1">
      <c r="A436" s="404"/>
      <c r="B436" s="398"/>
      <c r="C436" s="398"/>
      <c r="D436" s="398"/>
      <c r="E436" s="398"/>
      <c r="F436" s="398"/>
      <c r="G436" s="219"/>
    </row>
    <row r="437" spans="1:7" s="215" customFormat="1">
      <c r="A437" s="399"/>
      <c r="B437" s="400"/>
      <c r="C437" s="400"/>
      <c r="D437" s="400"/>
      <c r="E437" s="400"/>
      <c r="F437" s="400"/>
      <c r="G437" s="401"/>
    </row>
    <row r="438" spans="1:7" s="71" customFormat="1">
      <c r="A438" s="402"/>
      <c r="B438" s="161"/>
      <c r="C438" s="408"/>
      <c r="D438" s="409"/>
      <c r="E438" s="409"/>
      <c r="F438" s="409"/>
      <c r="G438" s="410"/>
    </row>
    <row r="439" spans="1:7" s="172" customFormat="1">
      <c r="A439" s="403"/>
      <c r="B439" s="168"/>
      <c r="C439" s="169"/>
      <c r="D439" s="170"/>
      <c r="E439" s="170"/>
      <c r="F439" s="171"/>
      <c r="G439" s="171"/>
    </row>
    <row r="440" spans="1:7" s="234" customFormat="1">
      <c r="A440" s="403"/>
      <c r="B440" s="231"/>
      <c r="C440" s="64"/>
      <c r="D440" s="118"/>
      <c r="E440" s="232"/>
      <c r="F440" s="233"/>
      <c r="G440" s="217"/>
    </row>
    <row r="441" spans="1:7" s="234" customFormat="1">
      <c r="A441" s="403"/>
      <c r="B441" s="231"/>
      <c r="C441" s="64"/>
      <c r="D441" s="118"/>
      <c r="E441" s="232"/>
      <c r="F441" s="233"/>
      <c r="G441" s="217"/>
    </row>
    <row r="442" spans="1:7" s="234" customFormat="1">
      <c r="A442" s="403"/>
      <c r="B442" s="231"/>
      <c r="C442" s="64"/>
      <c r="D442" s="118"/>
      <c r="E442" s="232"/>
      <c r="F442" s="233"/>
      <c r="G442" s="217"/>
    </row>
    <row r="443" spans="1:7" s="234" customFormat="1">
      <c r="A443" s="403"/>
      <c r="B443" s="231"/>
      <c r="C443" s="64"/>
      <c r="D443" s="118"/>
      <c r="E443" s="232"/>
      <c r="F443" s="233"/>
      <c r="G443" s="235"/>
    </row>
    <row r="444" spans="1:7" s="234" customFormat="1">
      <c r="A444" s="403"/>
      <c r="B444" s="231"/>
      <c r="C444" s="64"/>
      <c r="D444" s="118"/>
      <c r="E444" s="232"/>
      <c r="F444" s="233"/>
      <c r="G444" s="235"/>
    </row>
    <row r="445" spans="1:7" s="172" customFormat="1">
      <c r="A445" s="404"/>
      <c r="B445" s="398"/>
      <c r="C445" s="398"/>
      <c r="D445" s="398"/>
      <c r="E445" s="398"/>
      <c r="F445" s="398"/>
      <c r="G445" s="188"/>
    </row>
    <row r="446" spans="1:7" s="172" customFormat="1">
      <c r="A446" s="399"/>
      <c r="B446" s="400"/>
      <c r="C446" s="400"/>
      <c r="D446" s="400"/>
      <c r="E446" s="400"/>
      <c r="F446" s="400"/>
      <c r="G446" s="401"/>
    </row>
    <row r="447" spans="1:7" s="71" customFormat="1">
      <c r="A447" s="402"/>
      <c r="B447" s="161"/>
      <c r="C447" s="408"/>
      <c r="D447" s="409"/>
      <c r="E447" s="409"/>
      <c r="F447" s="409"/>
      <c r="G447" s="410"/>
    </row>
    <row r="448" spans="1:7" s="172" customFormat="1">
      <c r="A448" s="403"/>
      <c r="B448" s="168"/>
      <c r="C448" s="169"/>
      <c r="D448" s="170"/>
      <c r="E448" s="170"/>
      <c r="F448" s="171"/>
      <c r="G448" s="171"/>
    </row>
    <row r="449" spans="1:7" s="218" customFormat="1">
      <c r="A449" s="403"/>
      <c r="B449" s="194"/>
      <c r="C449" s="64"/>
      <c r="D449" s="194"/>
      <c r="E449" s="221"/>
      <c r="F449" s="222"/>
      <c r="G449" s="212"/>
    </row>
    <row r="450" spans="1:7" s="172" customFormat="1">
      <c r="A450" s="404"/>
      <c r="B450" s="398"/>
      <c r="C450" s="398"/>
      <c r="D450" s="398"/>
      <c r="E450" s="398"/>
      <c r="F450" s="398"/>
      <c r="G450" s="188"/>
    </row>
    <row r="451" spans="1:7" s="172" customFormat="1">
      <c r="A451" s="399"/>
      <c r="B451" s="400"/>
      <c r="C451" s="400"/>
      <c r="D451" s="400"/>
      <c r="E451" s="400"/>
      <c r="F451" s="400"/>
      <c r="G451" s="401"/>
    </row>
    <row r="452" spans="1:7" s="71" customFormat="1">
      <c r="A452" s="83"/>
      <c r="B452" s="383"/>
      <c r="C452" s="384"/>
      <c r="D452" s="384"/>
      <c r="E452" s="384"/>
      <c r="F452" s="384"/>
      <c r="G452" s="385"/>
    </row>
    <row r="453" spans="1:7" s="71" customFormat="1">
      <c r="A453" s="411"/>
      <c r="B453" s="161"/>
      <c r="C453" s="408"/>
      <c r="D453" s="409"/>
      <c r="E453" s="409"/>
      <c r="F453" s="409"/>
      <c r="G453" s="410"/>
    </row>
    <row r="454" spans="1:7" s="215" customFormat="1">
      <c r="A454" s="412"/>
      <c r="B454" s="168"/>
      <c r="C454" s="169"/>
      <c r="D454" s="170"/>
      <c r="E454" s="170"/>
      <c r="F454" s="213"/>
      <c r="G454" s="214"/>
    </row>
    <row r="455" spans="1:7" s="218" customFormat="1">
      <c r="A455" s="412"/>
      <c r="B455" s="194"/>
      <c r="C455" s="64"/>
      <c r="D455" s="194"/>
      <c r="E455" s="220"/>
      <c r="F455" s="90"/>
      <c r="G455" s="217"/>
    </row>
    <row r="456" spans="1:7" s="218" customFormat="1">
      <c r="A456" s="412"/>
      <c r="B456" s="194"/>
      <c r="C456" s="64"/>
      <c r="D456" s="194"/>
      <c r="E456" s="220"/>
      <c r="F456" s="90"/>
      <c r="G456" s="217"/>
    </row>
    <row r="457" spans="1:7" s="215" customFormat="1">
      <c r="A457" s="413"/>
      <c r="B457" s="398"/>
      <c r="C457" s="398"/>
      <c r="D457" s="398"/>
      <c r="E457" s="398"/>
      <c r="F457" s="398"/>
      <c r="G457" s="219"/>
    </row>
    <row r="458" spans="1:7" s="215" customFormat="1">
      <c r="A458" s="399"/>
      <c r="B458" s="400"/>
      <c r="C458" s="400"/>
      <c r="D458" s="400"/>
      <c r="E458" s="400"/>
      <c r="F458" s="400"/>
      <c r="G458" s="401"/>
    </row>
    <row r="459" spans="1:7" s="71" customFormat="1">
      <c r="A459" s="411"/>
      <c r="B459" s="161"/>
      <c r="C459" s="408"/>
      <c r="D459" s="409"/>
      <c r="E459" s="409"/>
      <c r="F459" s="409"/>
      <c r="G459" s="410"/>
    </row>
    <row r="460" spans="1:7" s="215" customFormat="1">
      <c r="A460" s="412"/>
      <c r="B460" s="168"/>
      <c r="C460" s="169"/>
      <c r="D460" s="170"/>
      <c r="E460" s="170"/>
      <c r="F460" s="213"/>
      <c r="G460" s="214"/>
    </row>
    <row r="461" spans="1:7" s="218" customFormat="1">
      <c r="A461" s="412"/>
      <c r="B461" s="194"/>
      <c r="C461" s="64"/>
      <c r="D461" s="194"/>
      <c r="E461" s="220"/>
      <c r="F461" s="90"/>
      <c r="G461" s="217"/>
    </row>
    <row r="462" spans="1:7" s="218" customFormat="1">
      <c r="A462" s="412"/>
      <c r="B462" s="194"/>
      <c r="C462" s="64"/>
      <c r="D462" s="194"/>
      <c r="E462" s="220"/>
      <c r="F462" s="90"/>
      <c r="G462" s="217"/>
    </row>
    <row r="463" spans="1:7" s="218" customFormat="1">
      <c r="A463" s="412"/>
      <c r="B463" s="194"/>
      <c r="C463" s="64"/>
      <c r="D463" s="194"/>
      <c r="E463" s="220"/>
      <c r="F463" s="90"/>
      <c r="G463" s="217"/>
    </row>
    <row r="464" spans="1:7" s="218" customFormat="1">
      <c r="A464" s="412"/>
      <c r="B464" s="194"/>
      <c r="C464" s="64"/>
      <c r="D464" s="194"/>
      <c r="E464" s="220"/>
      <c r="F464" s="90"/>
      <c r="G464" s="217"/>
    </row>
    <row r="465" spans="1:9" s="218" customFormat="1">
      <c r="A465" s="412"/>
      <c r="B465" s="194"/>
      <c r="C465" s="64"/>
      <c r="D465" s="194"/>
      <c r="E465" s="220"/>
      <c r="F465" s="90"/>
      <c r="G465" s="217"/>
    </row>
    <row r="466" spans="1:9" s="215" customFormat="1">
      <c r="A466" s="413"/>
      <c r="B466" s="398"/>
      <c r="C466" s="398"/>
      <c r="D466" s="398"/>
      <c r="E466" s="398"/>
      <c r="F466" s="398"/>
      <c r="G466" s="219"/>
    </row>
    <row r="467" spans="1:9" s="215" customFormat="1">
      <c r="A467" s="399"/>
      <c r="B467" s="400"/>
      <c r="C467" s="400"/>
      <c r="D467" s="400"/>
      <c r="E467" s="400"/>
      <c r="F467" s="400"/>
      <c r="G467" s="401"/>
    </row>
    <row r="468" spans="1:9" s="71" customFormat="1">
      <c r="A468" s="411"/>
      <c r="B468" s="161"/>
      <c r="C468" s="408"/>
      <c r="D468" s="409"/>
      <c r="E468" s="409"/>
      <c r="F468" s="409"/>
      <c r="G468" s="410"/>
    </row>
    <row r="469" spans="1:9" s="215" customFormat="1">
      <c r="A469" s="412"/>
      <c r="B469" s="168"/>
      <c r="C469" s="169"/>
      <c r="D469" s="170"/>
      <c r="E469" s="170"/>
      <c r="F469" s="213"/>
      <c r="G469" s="214"/>
    </row>
    <row r="470" spans="1:9" s="218" customFormat="1">
      <c r="A470" s="412"/>
      <c r="B470" s="194"/>
      <c r="C470" s="64"/>
      <c r="D470" s="194"/>
      <c r="E470" s="220"/>
      <c r="F470" s="90"/>
      <c r="G470" s="217"/>
    </row>
    <row r="471" spans="1:9" s="218" customFormat="1">
      <c r="A471" s="412"/>
      <c r="B471" s="194"/>
      <c r="C471" s="64"/>
      <c r="D471" s="194"/>
      <c r="E471" s="220"/>
      <c r="F471" s="90"/>
      <c r="G471" s="217"/>
    </row>
    <row r="472" spans="1:9" s="218" customFormat="1">
      <c r="A472" s="412"/>
      <c r="B472" s="194"/>
      <c r="C472" s="64"/>
      <c r="D472" s="236"/>
      <c r="E472" s="220"/>
      <c r="F472" s="90"/>
      <c r="G472" s="217"/>
    </row>
    <row r="473" spans="1:9" s="215" customFormat="1">
      <c r="A473" s="413"/>
      <c r="B473" s="398"/>
      <c r="C473" s="398"/>
      <c r="D473" s="398"/>
      <c r="E473" s="398"/>
      <c r="F473" s="398"/>
      <c r="G473" s="219"/>
    </row>
    <row r="474" spans="1:9" s="215" customFormat="1">
      <c r="A474" s="399"/>
      <c r="B474" s="400"/>
      <c r="C474" s="400"/>
      <c r="D474" s="400"/>
      <c r="E474" s="400"/>
      <c r="F474" s="400"/>
      <c r="G474" s="401"/>
    </row>
    <row r="475" spans="1:9" s="71" customFormat="1">
      <c r="A475" s="411"/>
      <c r="B475" s="161"/>
      <c r="C475" s="408"/>
      <c r="D475" s="409"/>
      <c r="E475" s="409"/>
      <c r="F475" s="409"/>
      <c r="G475" s="410"/>
      <c r="I475" s="164"/>
    </row>
    <row r="476" spans="1:9" s="172" customFormat="1">
      <c r="A476" s="412"/>
      <c r="B476" s="168"/>
      <c r="C476" s="169"/>
      <c r="D476" s="170"/>
      <c r="E476" s="170"/>
      <c r="F476" s="171"/>
      <c r="G476" s="171"/>
    </row>
    <row r="477" spans="1:9" s="218" customFormat="1">
      <c r="A477" s="412"/>
      <c r="B477" s="194"/>
      <c r="C477" s="64"/>
      <c r="D477" s="85"/>
      <c r="E477" s="221"/>
      <c r="F477" s="222"/>
      <c r="G477" s="212"/>
    </row>
    <row r="478" spans="1:9" s="218" customFormat="1">
      <c r="A478" s="412"/>
      <c r="B478" s="194"/>
      <c r="C478" s="64"/>
      <c r="D478" s="85"/>
      <c r="E478" s="221"/>
      <c r="F478" s="222"/>
      <c r="G478" s="212"/>
    </row>
    <row r="479" spans="1:9" s="218" customFormat="1">
      <c r="A479" s="412"/>
      <c r="B479" s="194"/>
      <c r="C479" s="64"/>
      <c r="D479" s="85"/>
      <c r="E479" s="221"/>
      <c r="F479" s="222"/>
      <c r="G479" s="212"/>
    </row>
    <row r="480" spans="1:9" s="218" customFormat="1">
      <c r="A480" s="412"/>
      <c r="B480" s="194"/>
      <c r="C480" s="64"/>
      <c r="D480" s="85"/>
      <c r="E480" s="221"/>
      <c r="F480" s="222"/>
      <c r="G480" s="212"/>
    </row>
    <row r="481" spans="1:7" s="218" customFormat="1">
      <c r="A481" s="412"/>
      <c r="B481" s="194"/>
      <c r="C481" s="64"/>
      <c r="D481" s="85"/>
      <c r="E481" s="221"/>
      <c r="F481" s="222"/>
      <c r="G481" s="212"/>
    </row>
    <row r="482" spans="1:7" s="218" customFormat="1">
      <c r="A482" s="412"/>
      <c r="B482" s="194"/>
      <c r="C482" s="64"/>
      <c r="D482" s="85"/>
      <c r="E482" s="221"/>
      <c r="F482" s="222"/>
      <c r="G482" s="212"/>
    </row>
    <row r="483" spans="1:7" s="172" customFormat="1">
      <c r="A483" s="413"/>
      <c r="B483" s="398"/>
      <c r="C483" s="398"/>
      <c r="D483" s="398"/>
      <c r="E483" s="398"/>
      <c r="F483" s="398"/>
      <c r="G483" s="188"/>
    </row>
    <row r="484" spans="1:7" s="172" customFormat="1">
      <c r="A484" s="399"/>
      <c r="B484" s="400"/>
      <c r="C484" s="400"/>
      <c r="D484" s="400"/>
      <c r="E484" s="400"/>
      <c r="F484" s="400"/>
      <c r="G484" s="401"/>
    </row>
    <row r="485" spans="1:7" s="71" customFormat="1">
      <c r="A485" s="411"/>
      <c r="B485" s="161"/>
      <c r="C485" s="408"/>
      <c r="D485" s="409"/>
      <c r="E485" s="409"/>
      <c r="F485" s="409"/>
      <c r="G485" s="410"/>
    </row>
    <row r="486" spans="1:7" s="172" customFormat="1">
      <c r="A486" s="412"/>
      <c r="B486" s="168"/>
      <c r="C486" s="169"/>
      <c r="D486" s="170"/>
      <c r="E486" s="170"/>
      <c r="F486" s="171"/>
      <c r="G486" s="171"/>
    </row>
    <row r="487" spans="1:7" s="218" customFormat="1">
      <c r="A487" s="412"/>
      <c r="B487" s="194"/>
      <c r="C487" s="64"/>
      <c r="D487" s="85"/>
      <c r="E487" s="237"/>
      <c r="F487" s="216"/>
      <c r="G487" s="212"/>
    </row>
    <row r="488" spans="1:7" s="218" customFormat="1">
      <c r="A488" s="412"/>
      <c r="B488" s="194"/>
      <c r="C488" s="64"/>
      <c r="D488" s="85"/>
      <c r="E488" s="237"/>
      <c r="F488" s="216"/>
      <c r="G488" s="212"/>
    </row>
    <row r="489" spans="1:7" s="218" customFormat="1">
      <c r="A489" s="412"/>
      <c r="B489" s="194"/>
      <c r="C489" s="64"/>
      <c r="D489" s="85"/>
      <c r="E489" s="237"/>
      <c r="F489" s="216"/>
      <c r="G489" s="212"/>
    </row>
    <row r="490" spans="1:7" s="218" customFormat="1">
      <c r="A490" s="412"/>
      <c r="B490" s="194"/>
      <c r="C490" s="64"/>
      <c r="D490" s="85"/>
      <c r="E490" s="237"/>
      <c r="F490" s="216"/>
      <c r="G490" s="212"/>
    </row>
    <row r="491" spans="1:7" s="218" customFormat="1">
      <c r="A491" s="412"/>
      <c r="B491" s="194"/>
      <c r="C491" s="64"/>
      <c r="D491" s="85"/>
      <c r="E491" s="237"/>
      <c r="F491" s="216"/>
      <c r="G491" s="212"/>
    </row>
    <row r="492" spans="1:7" s="218" customFormat="1">
      <c r="A492" s="412"/>
      <c r="B492" s="194"/>
      <c r="C492" s="64"/>
      <c r="D492" s="85"/>
      <c r="E492" s="237"/>
      <c r="F492" s="216"/>
      <c r="G492" s="212"/>
    </row>
    <row r="493" spans="1:7" s="172" customFormat="1">
      <c r="A493" s="413"/>
      <c r="B493" s="398"/>
      <c r="C493" s="398"/>
      <c r="D493" s="398"/>
      <c r="E493" s="398"/>
      <c r="F493" s="398"/>
      <c r="G493" s="188"/>
    </row>
    <row r="494" spans="1:7" s="172" customFormat="1">
      <c r="A494" s="399"/>
      <c r="B494" s="400"/>
      <c r="C494" s="400"/>
      <c r="D494" s="400"/>
      <c r="E494" s="400"/>
      <c r="F494" s="400"/>
      <c r="G494" s="401"/>
    </row>
    <row r="495" spans="1:7" s="71" customFormat="1">
      <c r="A495" s="411"/>
      <c r="B495" s="162"/>
      <c r="C495" s="420"/>
      <c r="D495" s="421"/>
      <c r="E495" s="421"/>
      <c r="F495" s="421"/>
      <c r="G495" s="422"/>
    </row>
    <row r="496" spans="1:7" s="172" customFormat="1">
      <c r="A496" s="412"/>
      <c r="B496" s="168"/>
      <c r="C496" s="169"/>
      <c r="D496" s="170"/>
      <c r="E496" s="170"/>
      <c r="F496" s="171"/>
      <c r="G496" s="171"/>
    </row>
    <row r="497" spans="1:7" s="218" customFormat="1">
      <c r="A497" s="412"/>
      <c r="B497" s="287"/>
      <c r="C497" s="288"/>
      <c r="D497" s="289"/>
      <c r="E497" s="237"/>
      <c r="F497" s="290"/>
      <c r="G497" s="212"/>
    </row>
    <row r="498" spans="1:7" s="218" customFormat="1">
      <c r="A498" s="412"/>
      <c r="B498" s="287"/>
      <c r="C498" s="288"/>
      <c r="D498" s="289"/>
      <c r="E498" s="237"/>
      <c r="F498" s="290"/>
      <c r="G498" s="212"/>
    </row>
    <row r="499" spans="1:7" s="218" customFormat="1">
      <c r="A499" s="412"/>
      <c r="B499" s="244"/>
      <c r="C499" s="64"/>
      <c r="D499" s="65"/>
      <c r="E499" s="237"/>
      <c r="F499" s="291"/>
      <c r="G499" s="212"/>
    </row>
    <row r="500" spans="1:7" s="218" customFormat="1">
      <c r="A500" s="412"/>
      <c r="B500" s="244"/>
      <c r="C500" s="64"/>
      <c r="D500" s="65"/>
      <c r="E500" s="237"/>
      <c r="F500" s="291"/>
      <c r="G500" s="212"/>
    </row>
    <row r="501" spans="1:7" s="172" customFormat="1">
      <c r="A501" s="413"/>
      <c r="B501" s="398"/>
      <c r="C501" s="398"/>
      <c r="D501" s="398"/>
      <c r="E501" s="398"/>
      <c r="F501" s="398"/>
      <c r="G501" s="188"/>
    </row>
    <row r="502" spans="1:7" s="172" customFormat="1">
      <c r="A502" s="399"/>
      <c r="B502" s="400"/>
      <c r="C502" s="400"/>
      <c r="D502" s="400"/>
      <c r="E502" s="400"/>
      <c r="F502" s="400"/>
      <c r="G502" s="401"/>
    </row>
    <row r="503" spans="1:7" s="71" customFormat="1">
      <c r="A503" s="411"/>
      <c r="B503" s="161"/>
      <c r="C503" s="408"/>
      <c r="D503" s="409"/>
      <c r="E503" s="409"/>
      <c r="F503" s="409"/>
      <c r="G503" s="410"/>
    </row>
    <row r="504" spans="1:7" s="172" customFormat="1">
      <c r="A504" s="412"/>
      <c r="B504" s="168"/>
      <c r="C504" s="169"/>
      <c r="D504" s="170"/>
      <c r="E504" s="170"/>
      <c r="F504" s="171"/>
      <c r="G504" s="171"/>
    </row>
    <row r="505" spans="1:7" s="218" customFormat="1">
      <c r="A505" s="412"/>
      <c r="B505" s="238"/>
      <c r="C505" s="64"/>
      <c r="D505" s="85"/>
      <c r="E505" s="239"/>
      <c r="F505" s="240"/>
      <c r="G505" s="212"/>
    </row>
    <row r="506" spans="1:7" s="218" customFormat="1">
      <c r="A506" s="412"/>
      <c r="B506" s="241"/>
      <c r="C506" s="64"/>
      <c r="D506" s="205"/>
      <c r="E506" s="239"/>
      <c r="F506" s="64"/>
      <c r="G506" s="212"/>
    </row>
    <row r="507" spans="1:7" s="218" customFormat="1">
      <c r="A507" s="412"/>
      <c r="B507" s="241"/>
      <c r="C507" s="64"/>
      <c r="D507" s="75"/>
      <c r="E507" s="239"/>
      <c r="F507" s="65"/>
      <c r="G507" s="212"/>
    </row>
    <row r="508" spans="1:7" s="218" customFormat="1">
      <c r="A508" s="412"/>
      <c r="B508" s="109"/>
      <c r="C508" s="64"/>
      <c r="D508" s="205"/>
      <c r="E508" s="239"/>
      <c r="F508" s="65"/>
      <c r="G508" s="212"/>
    </row>
    <row r="509" spans="1:7" s="172" customFormat="1">
      <c r="A509" s="413"/>
      <c r="B509" s="398"/>
      <c r="C509" s="398"/>
      <c r="D509" s="398"/>
      <c r="E509" s="398"/>
      <c r="F509" s="398"/>
      <c r="G509" s="188"/>
    </row>
    <row r="510" spans="1:7" s="172" customFormat="1">
      <c r="A510" s="399"/>
      <c r="B510" s="400"/>
      <c r="C510" s="400"/>
      <c r="D510" s="400"/>
      <c r="E510" s="400"/>
      <c r="F510" s="400"/>
      <c r="G510" s="401"/>
    </row>
    <row r="511" spans="1:7" s="71" customFormat="1">
      <c r="A511" s="83"/>
      <c r="B511" s="368"/>
      <c r="C511" s="369"/>
      <c r="D511" s="369"/>
      <c r="E511" s="369"/>
      <c r="F511" s="369"/>
      <c r="G511" s="370"/>
    </row>
    <row r="512" spans="1:7" s="71" customFormat="1">
      <c r="A512" s="83"/>
      <c r="B512" s="368"/>
      <c r="C512" s="369"/>
      <c r="D512" s="369"/>
      <c r="E512" s="369"/>
      <c r="F512" s="369"/>
      <c r="G512" s="370"/>
    </row>
    <row r="513" spans="1:12" s="71" customFormat="1">
      <c r="A513" s="411"/>
      <c r="B513" s="161"/>
      <c r="C513" s="408"/>
      <c r="D513" s="409"/>
      <c r="E513" s="409"/>
      <c r="F513" s="409"/>
      <c r="G513" s="410"/>
      <c r="J513" s="100"/>
      <c r="K513" s="100"/>
      <c r="L513" s="100"/>
    </row>
    <row r="514" spans="1:12" s="172" customFormat="1">
      <c r="A514" s="412"/>
      <c r="B514" s="168"/>
      <c r="C514" s="169"/>
      <c r="D514" s="170"/>
      <c r="E514" s="170"/>
      <c r="F514" s="171"/>
      <c r="G514" s="171"/>
    </row>
    <row r="515" spans="1:12" s="218" customFormat="1">
      <c r="A515" s="412"/>
      <c r="B515" s="194"/>
      <c r="C515" s="64"/>
      <c r="D515" s="85"/>
      <c r="E515" s="221"/>
      <c r="F515" s="222"/>
      <c r="G515" s="212"/>
    </row>
    <row r="516" spans="1:12" s="218" customFormat="1">
      <c r="A516" s="412"/>
      <c r="B516" s="194"/>
      <c r="C516" s="64"/>
      <c r="D516" s="85"/>
      <c r="E516" s="221"/>
      <c r="F516" s="222"/>
      <c r="G516" s="212"/>
    </row>
    <row r="517" spans="1:12" s="218" customFormat="1">
      <c r="A517" s="412"/>
      <c r="B517" s="194"/>
      <c r="C517" s="64"/>
      <c r="D517" s="85"/>
      <c r="E517" s="221"/>
      <c r="F517" s="222"/>
      <c r="G517" s="212"/>
    </row>
    <row r="518" spans="1:12" s="218" customFormat="1">
      <c r="A518" s="412"/>
      <c r="B518" s="194"/>
      <c r="C518" s="64"/>
      <c r="D518" s="85"/>
      <c r="E518" s="221"/>
      <c r="F518" s="222"/>
      <c r="G518" s="212"/>
    </row>
    <row r="519" spans="1:12" s="218" customFormat="1">
      <c r="A519" s="412"/>
      <c r="B519" s="194"/>
      <c r="C519" s="64"/>
      <c r="D519" s="85"/>
      <c r="E519" s="221"/>
      <c r="F519" s="222"/>
      <c r="G519" s="212"/>
    </row>
    <row r="520" spans="1:12" s="218" customFormat="1">
      <c r="A520" s="412"/>
      <c r="B520" s="194"/>
      <c r="C520" s="64"/>
      <c r="D520" s="85"/>
      <c r="E520" s="221"/>
      <c r="F520" s="222"/>
      <c r="G520" s="212"/>
    </row>
    <row r="521" spans="1:12" s="218" customFormat="1">
      <c r="A521" s="412"/>
      <c r="B521" s="194"/>
      <c r="C521" s="64"/>
      <c r="D521" s="85"/>
      <c r="E521" s="221"/>
      <c r="F521" s="222"/>
      <c r="G521" s="212"/>
    </row>
    <row r="522" spans="1:12" s="218" customFormat="1">
      <c r="A522" s="412"/>
      <c r="B522" s="194"/>
      <c r="C522" s="64"/>
      <c r="D522" s="85"/>
      <c r="E522" s="221"/>
      <c r="F522" s="222"/>
      <c r="G522" s="212"/>
    </row>
    <row r="523" spans="1:12" s="218" customFormat="1">
      <c r="A523" s="412"/>
      <c r="B523" s="194"/>
      <c r="C523" s="64"/>
      <c r="D523" s="85"/>
      <c r="E523" s="221"/>
      <c r="F523" s="222"/>
      <c r="G523" s="225"/>
    </row>
    <row r="524" spans="1:12" s="218" customFormat="1">
      <c r="A524" s="412"/>
      <c r="B524" s="194"/>
      <c r="C524" s="64"/>
      <c r="D524" s="85"/>
      <c r="E524" s="221"/>
      <c r="F524" s="222"/>
      <c r="G524" s="225"/>
    </row>
    <row r="525" spans="1:12" s="172" customFormat="1">
      <c r="A525" s="413"/>
      <c r="B525" s="398"/>
      <c r="C525" s="398"/>
      <c r="D525" s="398"/>
      <c r="E525" s="398"/>
      <c r="F525" s="398"/>
      <c r="G525" s="188"/>
    </row>
    <row r="526" spans="1:12" s="172" customFormat="1">
      <c r="A526" s="399"/>
      <c r="B526" s="400"/>
      <c r="C526" s="400"/>
      <c r="D526" s="400"/>
      <c r="E526" s="400"/>
      <c r="F526" s="400"/>
      <c r="G526" s="401"/>
    </row>
    <row r="527" spans="1:12" s="71" customFormat="1">
      <c r="A527" s="411"/>
      <c r="B527" s="162"/>
      <c r="C527" s="420"/>
      <c r="D527" s="421"/>
      <c r="E527" s="421"/>
      <c r="F527" s="421"/>
      <c r="G527" s="422"/>
      <c r="J527" s="100"/>
      <c r="K527" s="110"/>
      <c r="L527" s="100"/>
    </row>
    <row r="528" spans="1:12" s="172" customFormat="1">
      <c r="A528" s="412"/>
      <c r="B528" s="168"/>
      <c r="C528" s="169"/>
      <c r="D528" s="170"/>
      <c r="E528" s="170"/>
      <c r="F528" s="171"/>
      <c r="G528" s="171"/>
    </row>
    <row r="529" spans="1:12" s="218" customFormat="1">
      <c r="A529" s="412"/>
      <c r="B529" s="194"/>
      <c r="C529" s="64"/>
      <c r="D529" s="85"/>
      <c r="E529" s="237"/>
      <c r="F529" s="216"/>
      <c r="G529" s="212"/>
    </row>
    <row r="530" spans="1:12" s="218" customFormat="1">
      <c r="A530" s="412"/>
      <c r="B530" s="194"/>
      <c r="C530" s="64"/>
      <c r="D530" s="85"/>
      <c r="E530" s="237"/>
      <c r="F530" s="216"/>
      <c r="G530" s="212"/>
    </row>
    <row r="531" spans="1:12" s="218" customFormat="1">
      <c r="A531" s="412"/>
      <c r="B531" s="194"/>
      <c r="C531" s="64"/>
      <c r="D531" s="85"/>
      <c r="E531" s="237"/>
      <c r="F531" s="216"/>
      <c r="G531" s="212"/>
    </row>
    <row r="532" spans="1:12" s="218" customFormat="1">
      <c r="A532" s="412"/>
      <c r="B532" s="194"/>
      <c r="C532" s="64"/>
      <c r="D532" s="85"/>
      <c r="E532" s="237"/>
      <c r="F532" s="216"/>
      <c r="G532" s="212"/>
    </row>
    <row r="533" spans="1:12" s="218" customFormat="1">
      <c r="A533" s="412"/>
      <c r="B533" s="194"/>
      <c r="C533" s="64"/>
      <c r="D533" s="85"/>
      <c r="E533" s="237"/>
      <c r="F533" s="216"/>
      <c r="G533" s="212"/>
    </row>
    <row r="534" spans="1:12" s="218" customFormat="1">
      <c r="A534" s="412"/>
      <c r="B534" s="194"/>
      <c r="C534" s="64"/>
      <c r="D534" s="85"/>
      <c r="E534" s="221"/>
      <c r="F534" s="222"/>
      <c r="G534" s="212"/>
    </row>
    <row r="535" spans="1:12" s="218" customFormat="1">
      <c r="A535" s="412"/>
      <c r="B535" s="194"/>
      <c r="C535" s="64"/>
      <c r="D535" s="85"/>
      <c r="E535" s="237"/>
      <c r="F535" s="216"/>
      <c r="G535" s="212"/>
    </row>
    <row r="536" spans="1:12" s="218" customFormat="1">
      <c r="A536" s="412"/>
      <c r="B536" s="194"/>
      <c r="C536" s="64"/>
      <c r="D536" s="85"/>
      <c r="E536" s="221"/>
      <c r="F536" s="222"/>
      <c r="G536" s="212"/>
    </row>
    <row r="537" spans="1:12" s="218" customFormat="1">
      <c r="A537" s="412"/>
      <c r="B537" s="194"/>
      <c r="C537" s="64"/>
      <c r="D537" s="85"/>
      <c r="E537" s="221"/>
      <c r="F537" s="222"/>
      <c r="G537" s="225"/>
    </row>
    <row r="538" spans="1:12" s="218" customFormat="1">
      <c r="A538" s="412"/>
      <c r="B538" s="194"/>
      <c r="C538" s="64"/>
      <c r="D538" s="85"/>
      <c r="E538" s="237"/>
      <c r="F538" s="216"/>
      <c r="G538" s="225"/>
    </row>
    <row r="539" spans="1:12" s="172" customFormat="1">
      <c r="A539" s="413"/>
      <c r="B539" s="398"/>
      <c r="C539" s="398"/>
      <c r="D539" s="398"/>
      <c r="E539" s="398"/>
      <c r="F539" s="398"/>
      <c r="G539" s="188"/>
    </row>
    <row r="540" spans="1:12" s="172" customFormat="1">
      <c r="A540" s="399"/>
      <c r="B540" s="400"/>
      <c r="C540" s="400"/>
      <c r="D540" s="400"/>
      <c r="E540" s="400"/>
      <c r="F540" s="400"/>
      <c r="G540" s="401"/>
    </row>
    <row r="541" spans="1:12" s="71" customFormat="1">
      <c r="A541" s="411"/>
      <c r="B541" s="161"/>
      <c r="C541" s="408"/>
      <c r="D541" s="409"/>
      <c r="E541" s="409"/>
      <c r="F541" s="409"/>
      <c r="G541" s="410"/>
      <c r="J541" s="100"/>
      <c r="K541" s="110"/>
      <c r="L541" s="100"/>
    </row>
    <row r="542" spans="1:12" s="172" customFormat="1">
      <c r="A542" s="412"/>
      <c r="B542" s="168"/>
      <c r="C542" s="169"/>
      <c r="D542" s="170"/>
      <c r="E542" s="170"/>
      <c r="F542" s="171"/>
      <c r="G542" s="171"/>
    </row>
    <row r="543" spans="1:12" s="218" customFormat="1">
      <c r="A543" s="412"/>
      <c r="B543" s="194"/>
      <c r="C543" s="64"/>
      <c r="D543" s="85"/>
      <c r="E543" s="221"/>
      <c r="F543" s="222"/>
      <c r="G543" s="212"/>
    </row>
    <row r="544" spans="1:12" s="218" customFormat="1">
      <c r="A544" s="412"/>
      <c r="B544" s="194"/>
      <c r="C544" s="64"/>
      <c r="D544" s="85"/>
      <c r="E544" s="221"/>
      <c r="F544" s="222"/>
      <c r="G544" s="212"/>
    </row>
    <row r="545" spans="1:12" s="218" customFormat="1">
      <c r="A545" s="412"/>
      <c r="B545" s="194"/>
      <c r="C545" s="64"/>
      <c r="D545" s="85"/>
      <c r="E545" s="221"/>
      <c r="F545" s="222"/>
      <c r="G545" s="212"/>
    </row>
    <row r="546" spans="1:12" s="218" customFormat="1">
      <c r="A546" s="412"/>
      <c r="B546" s="194"/>
      <c r="C546" s="64"/>
      <c r="D546" s="85"/>
      <c r="E546" s="221"/>
      <c r="F546" s="222"/>
      <c r="G546" s="212"/>
    </row>
    <row r="547" spans="1:12" s="218" customFormat="1">
      <c r="A547" s="412"/>
      <c r="B547" s="194"/>
      <c r="C547" s="64"/>
      <c r="D547" s="85"/>
      <c r="E547" s="221"/>
      <c r="F547" s="222"/>
      <c r="G547" s="212"/>
    </row>
    <row r="548" spans="1:12" s="218" customFormat="1">
      <c r="A548" s="412"/>
      <c r="B548" s="194"/>
      <c r="C548" s="64"/>
      <c r="D548" s="85"/>
      <c r="E548" s="221"/>
      <c r="F548" s="222"/>
      <c r="G548" s="212"/>
    </row>
    <row r="549" spans="1:12" s="218" customFormat="1">
      <c r="A549" s="412"/>
      <c r="B549" s="194"/>
      <c r="C549" s="64"/>
      <c r="D549" s="85"/>
      <c r="E549" s="221"/>
      <c r="F549" s="222"/>
      <c r="G549" s="212"/>
    </row>
    <row r="550" spans="1:12" s="218" customFormat="1">
      <c r="A550" s="412"/>
      <c r="B550" s="194"/>
      <c r="C550" s="64"/>
      <c r="D550" s="85"/>
      <c r="E550" s="221"/>
      <c r="F550" s="222"/>
      <c r="G550" s="212"/>
    </row>
    <row r="551" spans="1:12" s="218" customFormat="1">
      <c r="A551" s="412"/>
      <c r="B551" s="194"/>
      <c r="C551" s="64"/>
      <c r="D551" s="85"/>
      <c r="E551" s="221"/>
      <c r="F551" s="222"/>
      <c r="G551" s="225"/>
    </row>
    <row r="552" spans="1:12" s="218" customFormat="1">
      <c r="A552" s="412"/>
      <c r="B552" s="194"/>
      <c r="C552" s="64"/>
      <c r="D552" s="85"/>
      <c r="E552" s="221"/>
      <c r="F552" s="222"/>
      <c r="G552" s="225"/>
    </row>
    <row r="553" spans="1:12" s="172" customFormat="1">
      <c r="A553" s="413"/>
      <c r="B553" s="398"/>
      <c r="C553" s="398"/>
      <c r="D553" s="398"/>
      <c r="E553" s="398"/>
      <c r="F553" s="398"/>
      <c r="G553" s="188"/>
    </row>
    <row r="554" spans="1:12" s="172" customFormat="1">
      <c r="A554" s="399"/>
      <c r="B554" s="400"/>
      <c r="C554" s="400"/>
      <c r="D554" s="400"/>
      <c r="E554" s="400"/>
      <c r="F554" s="400"/>
      <c r="G554" s="401"/>
    </row>
    <row r="555" spans="1:12" s="71" customFormat="1">
      <c r="A555" s="411"/>
      <c r="B555" s="161"/>
      <c r="C555" s="408"/>
      <c r="D555" s="409"/>
      <c r="E555" s="409"/>
      <c r="F555" s="409"/>
      <c r="G555" s="410"/>
      <c r="J555" s="100"/>
      <c r="K555" s="110"/>
      <c r="L555" s="100"/>
    </row>
    <row r="556" spans="1:12" s="172" customFormat="1">
      <c r="A556" s="412"/>
      <c r="B556" s="168"/>
      <c r="C556" s="169"/>
      <c r="D556" s="170"/>
      <c r="E556" s="170"/>
      <c r="F556" s="171"/>
      <c r="G556" s="171"/>
    </row>
    <row r="557" spans="1:12" s="218" customFormat="1">
      <c r="A557" s="412"/>
      <c r="B557" s="194"/>
      <c r="C557" s="64"/>
      <c r="D557" s="85"/>
      <c r="E557" s="221"/>
      <c r="F557" s="222"/>
      <c r="G557" s="212"/>
    </row>
    <row r="558" spans="1:12" s="218" customFormat="1">
      <c r="A558" s="412"/>
      <c r="B558" s="194"/>
      <c r="C558" s="64"/>
      <c r="D558" s="85"/>
      <c r="E558" s="221"/>
      <c r="F558" s="222"/>
      <c r="G558" s="212"/>
    </row>
    <row r="559" spans="1:12" s="218" customFormat="1">
      <c r="A559" s="412"/>
      <c r="B559" s="194"/>
      <c r="C559" s="64"/>
      <c r="D559" s="85"/>
      <c r="E559" s="221"/>
      <c r="F559" s="222"/>
      <c r="G559" s="212"/>
    </row>
    <row r="560" spans="1:12" s="218" customFormat="1">
      <c r="A560" s="412"/>
      <c r="B560" s="194"/>
      <c r="C560" s="64"/>
      <c r="D560" s="85"/>
      <c r="E560" s="221"/>
      <c r="F560" s="222"/>
      <c r="G560" s="212"/>
    </row>
    <row r="561" spans="1:12" s="218" customFormat="1">
      <c r="A561" s="412"/>
      <c r="B561" s="194"/>
      <c r="C561" s="64"/>
      <c r="D561" s="85"/>
      <c r="E561" s="221"/>
      <c r="F561" s="222"/>
      <c r="G561" s="212"/>
    </row>
    <row r="562" spans="1:12" s="218" customFormat="1">
      <c r="A562" s="412"/>
      <c r="B562" s="194"/>
      <c r="C562" s="64"/>
      <c r="D562" s="85"/>
      <c r="E562" s="221"/>
      <c r="F562" s="222"/>
      <c r="G562" s="212"/>
    </row>
    <row r="563" spans="1:12" s="218" customFormat="1">
      <c r="A563" s="412"/>
      <c r="B563" s="194"/>
      <c r="C563" s="64"/>
      <c r="D563" s="85"/>
      <c r="E563" s="221"/>
      <c r="F563" s="222"/>
      <c r="G563" s="212"/>
    </row>
    <row r="564" spans="1:12" s="218" customFormat="1">
      <c r="A564" s="412"/>
      <c r="B564" s="194"/>
      <c r="C564" s="64"/>
      <c r="D564" s="85"/>
      <c r="E564" s="221"/>
      <c r="F564" s="222"/>
      <c r="G564" s="212"/>
    </row>
    <row r="565" spans="1:12" s="218" customFormat="1">
      <c r="A565" s="412"/>
      <c r="B565" s="194"/>
      <c r="C565" s="64"/>
      <c r="D565" s="85"/>
      <c r="E565" s="221"/>
      <c r="F565" s="222"/>
      <c r="G565" s="225"/>
    </row>
    <row r="566" spans="1:12" s="218" customFormat="1">
      <c r="A566" s="412"/>
      <c r="B566" s="194"/>
      <c r="C566" s="64"/>
      <c r="D566" s="85"/>
      <c r="E566" s="221"/>
      <c r="F566" s="222"/>
      <c r="G566" s="225"/>
    </row>
    <row r="567" spans="1:12" s="172" customFormat="1">
      <c r="A567" s="413"/>
      <c r="B567" s="398"/>
      <c r="C567" s="398"/>
      <c r="D567" s="398"/>
      <c r="E567" s="398"/>
      <c r="F567" s="398"/>
      <c r="G567" s="188"/>
    </row>
    <row r="568" spans="1:12" s="172" customFormat="1">
      <c r="A568" s="399"/>
      <c r="B568" s="400"/>
      <c r="C568" s="400"/>
      <c r="D568" s="400"/>
      <c r="E568" s="400"/>
      <c r="F568" s="400"/>
      <c r="G568" s="401"/>
    </row>
    <row r="569" spans="1:12" s="71" customFormat="1">
      <c r="A569" s="83"/>
      <c r="B569" s="368"/>
      <c r="C569" s="369"/>
      <c r="D569" s="369"/>
      <c r="E569" s="369"/>
      <c r="F569" s="369"/>
      <c r="G569" s="370"/>
      <c r="J569" s="100"/>
      <c r="K569" s="110"/>
      <c r="L569" s="100"/>
    </row>
    <row r="570" spans="1:12" s="71" customFormat="1">
      <c r="A570" s="411"/>
      <c r="B570" s="161"/>
      <c r="C570" s="408"/>
      <c r="D570" s="409"/>
      <c r="E570" s="409"/>
      <c r="F570" s="409"/>
      <c r="G570" s="410"/>
      <c r="J570" s="100"/>
      <c r="K570" s="110"/>
      <c r="L570" s="100"/>
    </row>
    <row r="571" spans="1:12" s="172" customFormat="1">
      <c r="A571" s="412"/>
      <c r="B571" s="168"/>
      <c r="C571" s="169"/>
      <c r="D571" s="170"/>
      <c r="E571" s="170"/>
      <c r="F571" s="171"/>
      <c r="G571" s="171"/>
    </row>
    <row r="572" spans="1:12" s="218" customFormat="1">
      <c r="A572" s="412"/>
      <c r="B572" s="194"/>
      <c r="C572" s="64"/>
      <c r="D572" s="85"/>
      <c r="E572" s="221"/>
      <c r="F572" s="222"/>
      <c r="G572" s="212"/>
    </row>
    <row r="573" spans="1:12" s="218" customFormat="1">
      <c r="A573" s="412"/>
      <c r="B573" s="194"/>
      <c r="C573" s="64"/>
      <c r="D573" s="85"/>
      <c r="E573" s="221"/>
      <c r="F573" s="222"/>
      <c r="G573" s="212"/>
    </row>
    <row r="574" spans="1:12" s="218" customFormat="1">
      <c r="A574" s="412"/>
      <c r="B574" s="194"/>
      <c r="C574" s="64"/>
      <c r="D574" s="85"/>
      <c r="E574" s="221"/>
      <c r="F574" s="222"/>
      <c r="G574" s="212"/>
    </row>
    <row r="575" spans="1:12" s="172" customFormat="1">
      <c r="A575" s="413"/>
      <c r="B575" s="398"/>
      <c r="C575" s="398"/>
      <c r="D575" s="398"/>
      <c r="E575" s="398"/>
      <c r="F575" s="398"/>
      <c r="G575" s="188"/>
    </row>
    <row r="576" spans="1:12" s="172" customFormat="1">
      <c r="A576" s="399"/>
      <c r="B576" s="400"/>
      <c r="C576" s="400"/>
      <c r="D576" s="400"/>
      <c r="E576" s="400"/>
      <c r="F576" s="400"/>
      <c r="G576" s="401"/>
    </row>
    <row r="577" spans="1:9" s="71" customFormat="1">
      <c r="A577" s="83"/>
      <c r="B577" s="368"/>
      <c r="C577" s="369"/>
      <c r="D577" s="369"/>
      <c r="E577" s="369"/>
      <c r="F577" s="369"/>
      <c r="G577" s="370"/>
    </row>
    <row r="578" spans="1:9" s="71" customFormat="1">
      <c r="A578" s="411"/>
      <c r="B578" s="161"/>
      <c r="C578" s="408"/>
      <c r="D578" s="409"/>
      <c r="E578" s="409"/>
      <c r="F578" s="409"/>
      <c r="G578" s="410"/>
    </row>
    <row r="579" spans="1:9" s="215" customFormat="1">
      <c r="A579" s="412"/>
      <c r="B579" s="168"/>
      <c r="C579" s="169"/>
      <c r="D579" s="170"/>
      <c r="E579" s="170"/>
      <c r="F579" s="213"/>
      <c r="G579" s="214"/>
    </row>
    <row r="580" spans="1:9" s="218" customFormat="1">
      <c r="A580" s="412"/>
      <c r="B580" s="194"/>
      <c r="C580" s="64"/>
      <c r="D580" s="194"/>
      <c r="E580" s="220"/>
      <c r="F580" s="90"/>
      <c r="G580" s="217"/>
    </row>
    <row r="581" spans="1:9" s="218" customFormat="1">
      <c r="A581" s="412"/>
      <c r="B581" s="194"/>
      <c r="C581" s="64"/>
      <c r="D581" s="85"/>
      <c r="E581" s="220"/>
      <c r="F581" s="90"/>
      <c r="G581" s="217"/>
    </row>
    <row r="582" spans="1:9" s="218" customFormat="1">
      <c r="A582" s="412"/>
      <c r="B582" s="194"/>
      <c r="C582" s="64"/>
      <c r="D582" s="85"/>
      <c r="E582" s="220"/>
      <c r="F582" s="90"/>
      <c r="G582" s="217"/>
    </row>
    <row r="583" spans="1:9" s="218" customFormat="1">
      <c r="A583" s="412"/>
      <c r="B583" s="194"/>
      <c r="C583" s="64"/>
      <c r="D583" s="85"/>
      <c r="E583" s="220"/>
      <c r="F583" s="90"/>
      <c r="G583" s="217"/>
    </row>
    <row r="584" spans="1:9" s="218" customFormat="1">
      <c r="A584" s="412"/>
      <c r="B584" s="194"/>
      <c r="C584" s="64"/>
      <c r="D584" s="85"/>
      <c r="E584" s="220"/>
      <c r="F584" s="90"/>
      <c r="G584" s="217"/>
    </row>
    <row r="585" spans="1:9" s="218" customFormat="1">
      <c r="A585" s="412"/>
      <c r="B585" s="194"/>
      <c r="C585" s="64"/>
      <c r="D585" s="85"/>
      <c r="E585" s="220"/>
      <c r="F585" s="90"/>
      <c r="G585" s="217"/>
    </row>
    <row r="586" spans="1:9" s="215" customFormat="1">
      <c r="A586" s="413"/>
      <c r="B586" s="398"/>
      <c r="C586" s="398"/>
      <c r="D586" s="398"/>
      <c r="E586" s="398"/>
      <c r="F586" s="398"/>
      <c r="G586" s="219"/>
    </row>
    <row r="587" spans="1:9" s="215" customFormat="1">
      <c r="A587" s="399"/>
      <c r="B587" s="400"/>
      <c r="C587" s="400"/>
      <c r="D587" s="400"/>
      <c r="E587" s="400"/>
      <c r="F587" s="400"/>
      <c r="G587" s="401"/>
    </row>
    <row r="588" spans="1:9" s="71" customFormat="1">
      <c r="A588" s="83"/>
      <c r="B588" s="368"/>
      <c r="C588" s="369"/>
      <c r="D588" s="369"/>
      <c r="E588" s="369"/>
      <c r="F588" s="369"/>
      <c r="G588" s="370"/>
      <c r="I588" s="111"/>
    </row>
    <row r="589" spans="1:9" s="71" customFormat="1">
      <c r="A589" s="411"/>
      <c r="B589" s="161"/>
      <c r="C589" s="408"/>
      <c r="D589" s="409"/>
      <c r="E589" s="409"/>
      <c r="F589" s="409"/>
      <c r="G589" s="410"/>
    </row>
    <row r="590" spans="1:9" s="215" customFormat="1">
      <c r="A590" s="412"/>
      <c r="B590" s="168"/>
      <c r="C590" s="169"/>
      <c r="D590" s="170"/>
      <c r="E590" s="170"/>
      <c r="F590" s="213"/>
      <c r="G590" s="214"/>
    </row>
    <row r="591" spans="1:9" s="218" customFormat="1">
      <c r="A591" s="412"/>
      <c r="B591" s="194"/>
      <c r="C591" s="64"/>
      <c r="D591" s="85"/>
      <c r="E591" s="220"/>
      <c r="F591" s="90"/>
      <c r="G591" s="217"/>
    </row>
    <row r="592" spans="1:9" s="218" customFormat="1">
      <c r="A592" s="412"/>
      <c r="B592" s="194"/>
      <c r="C592" s="64"/>
      <c r="D592" s="85"/>
      <c r="E592" s="220"/>
      <c r="F592" s="90"/>
      <c r="G592" s="217"/>
    </row>
    <row r="593" spans="1:7" s="218" customFormat="1">
      <c r="A593" s="412"/>
      <c r="B593" s="194"/>
      <c r="C593" s="64"/>
      <c r="D593" s="85"/>
      <c r="E593" s="220"/>
      <c r="F593" s="90"/>
      <c r="G593" s="217"/>
    </row>
    <row r="594" spans="1:7" s="218" customFormat="1">
      <c r="A594" s="412"/>
      <c r="B594" s="194"/>
      <c r="C594" s="64"/>
      <c r="D594" s="85"/>
      <c r="E594" s="220"/>
      <c r="F594" s="90"/>
      <c r="G594" s="217"/>
    </row>
    <row r="595" spans="1:7" s="215" customFormat="1">
      <c r="A595" s="413"/>
      <c r="B595" s="398"/>
      <c r="C595" s="398"/>
      <c r="D595" s="398"/>
      <c r="E595" s="398"/>
      <c r="F595" s="398"/>
      <c r="G595" s="219"/>
    </row>
    <row r="596" spans="1:7" s="215" customFormat="1">
      <c r="A596" s="399"/>
      <c r="B596" s="400"/>
      <c r="C596" s="400"/>
      <c r="D596" s="400"/>
      <c r="E596" s="400"/>
      <c r="F596" s="400"/>
      <c r="G596" s="401"/>
    </row>
    <row r="597" spans="1:7" s="71" customFormat="1">
      <c r="A597" s="83"/>
      <c r="B597" s="368"/>
      <c r="C597" s="369"/>
      <c r="D597" s="369"/>
      <c r="E597" s="369"/>
      <c r="F597" s="369"/>
      <c r="G597" s="370"/>
    </row>
    <row r="598" spans="1:7" s="71" customFormat="1">
      <c r="A598" s="83"/>
      <c r="B598" s="368"/>
      <c r="C598" s="369"/>
      <c r="D598" s="369"/>
      <c r="E598" s="369"/>
      <c r="F598" s="369"/>
      <c r="G598" s="370"/>
    </row>
    <row r="599" spans="1:7" s="71" customFormat="1">
      <c r="A599" s="411"/>
      <c r="B599" s="161"/>
      <c r="C599" s="408"/>
      <c r="D599" s="409"/>
      <c r="E599" s="409"/>
      <c r="F599" s="409"/>
      <c r="G599" s="410"/>
    </row>
    <row r="600" spans="1:7" s="215" customFormat="1">
      <c r="A600" s="412"/>
      <c r="B600" s="168"/>
      <c r="C600" s="169"/>
      <c r="D600" s="170"/>
      <c r="E600" s="170"/>
      <c r="F600" s="213"/>
      <c r="G600" s="214"/>
    </row>
    <row r="601" spans="1:7" s="218" customFormat="1">
      <c r="A601" s="412"/>
      <c r="B601" s="194"/>
      <c r="C601" s="64"/>
      <c r="D601" s="85"/>
      <c r="E601" s="220"/>
      <c r="F601" s="90"/>
      <c r="G601" s="217"/>
    </row>
    <row r="602" spans="1:7" s="218" customFormat="1">
      <c r="A602" s="412"/>
      <c r="B602" s="194"/>
      <c r="C602" s="64"/>
      <c r="D602" s="85"/>
      <c r="E602" s="220"/>
      <c r="F602" s="90"/>
      <c r="G602" s="217"/>
    </row>
    <row r="603" spans="1:7" s="218" customFormat="1">
      <c r="A603" s="412"/>
      <c r="B603" s="194"/>
      <c r="C603" s="64"/>
      <c r="D603" s="194"/>
      <c r="E603" s="220"/>
      <c r="F603" s="90"/>
      <c r="G603" s="217"/>
    </row>
    <row r="604" spans="1:7" s="215" customFormat="1">
      <c r="A604" s="413"/>
      <c r="B604" s="398"/>
      <c r="C604" s="398"/>
      <c r="D604" s="398"/>
      <c r="E604" s="398"/>
      <c r="F604" s="398"/>
      <c r="G604" s="219"/>
    </row>
    <row r="605" spans="1:7" s="215" customFormat="1">
      <c r="A605" s="399"/>
      <c r="B605" s="400"/>
      <c r="C605" s="400"/>
      <c r="D605" s="400"/>
      <c r="E605" s="400"/>
      <c r="F605" s="400"/>
      <c r="G605" s="401"/>
    </row>
    <row r="606" spans="1:7" s="71" customFormat="1">
      <c r="A606" s="411"/>
      <c r="B606" s="162"/>
      <c r="C606" s="417"/>
      <c r="D606" s="418"/>
      <c r="E606" s="418"/>
      <c r="F606" s="418"/>
      <c r="G606" s="419"/>
    </row>
    <row r="607" spans="1:7" s="172" customFormat="1">
      <c r="A607" s="412"/>
      <c r="B607" s="168"/>
      <c r="C607" s="169"/>
      <c r="D607" s="170"/>
      <c r="E607" s="170"/>
      <c r="F607" s="171"/>
      <c r="G607" s="171"/>
    </row>
    <row r="608" spans="1:7" s="218" customFormat="1">
      <c r="A608" s="412"/>
      <c r="B608" s="194"/>
      <c r="C608" s="64"/>
      <c r="D608" s="85"/>
      <c r="E608" s="221"/>
      <c r="F608" s="222"/>
      <c r="G608" s="212"/>
    </row>
    <row r="609" spans="1:7" s="218" customFormat="1">
      <c r="A609" s="412"/>
      <c r="B609" s="194"/>
      <c r="C609" s="64"/>
      <c r="D609" s="194"/>
      <c r="E609" s="221"/>
      <c r="F609" s="222"/>
      <c r="G609" s="212"/>
    </row>
    <row r="610" spans="1:7" s="218" customFormat="1">
      <c r="A610" s="412"/>
      <c r="B610" s="194"/>
      <c r="C610" s="64"/>
      <c r="D610" s="85"/>
      <c r="E610" s="221"/>
      <c r="F610" s="222"/>
      <c r="G610" s="212"/>
    </row>
    <row r="611" spans="1:7" s="172" customFormat="1">
      <c r="A611" s="413"/>
      <c r="B611" s="398"/>
      <c r="C611" s="398"/>
      <c r="D611" s="398"/>
      <c r="E611" s="398"/>
      <c r="F611" s="398"/>
      <c r="G611" s="188"/>
    </row>
    <row r="612" spans="1:7" s="172" customFormat="1">
      <c r="A612" s="399"/>
      <c r="B612" s="400"/>
      <c r="C612" s="400"/>
      <c r="D612" s="400"/>
      <c r="E612" s="400"/>
      <c r="F612" s="400"/>
      <c r="G612" s="401"/>
    </row>
    <row r="613" spans="1:7" s="71" customFormat="1">
      <c r="A613" s="411"/>
      <c r="B613" s="161"/>
      <c r="C613" s="408"/>
      <c r="D613" s="409"/>
      <c r="E613" s="409"/>
      <c r="F613" s="409"/>
      <c r="G613" s="410"/>
    </row>
    <row r="614" spans="1:7" s="215" customFormat="1">
      <c r="A614" s="412"/>
      <c r="B614" s="168"/>
      <c r="C614" s="169"/>
      <c r="D614" s="170"/>
      <c r="E614" s="170"/>
      <c r="F614" s="213"/>
      <c r="G614" s="214"/>
    </row>
    <row r="615" spans="1:7" s="218" customFormat="1">
      <c r="A615" s="412"/>
      <c r="B615" s="194"/>
      <c r="C615" s="64"/>
      <c r="D615" s="85"/>
      <c r="E615" s="220"/>
      <c r="F615" s="90"/>
      <c r="G615" s="217"/>
    </row>
    <row r="616" spans="1:7" s="218" customFormat="1">
      <c r="A616" s="412"/>
      <c r="B616" s="194"/>
      <c r="C616" s="64"/>
      <c r="D616" s="85"/>
      <c r="E616" s="220"/>
      <c r="F616" s="90"/>
      <c r="G616" s="217"/>
    </row>
    <row r="617" spans="1:7" s="218" customFormat="1">
      <c r="A617" s="412"/>
      <c r="B617" s="194"/>
      <c r="C617" s="64"/>
      <c r="D617" s="85"/>
      <c r="E617" s="220"/>
      <c r="F617" s="90"/>
      <c r="G617" s="217"/>
    </row>
    <row r="618" spans="1:7" s="218" customFormat="1">
      <c r="A618" s="412"/>
      <c r="B618" s="194"/>
      <c r="C618" s="64"/>
      <c r="D618" s="85"/>
      <c r="E618" s="220"/>
      <c r="F618" s="90"/>
      <c r="G618" s="217"/>
    </row>
    <row r="619" spans="1:7" s="218" customFormat="1">
      <c r="A619" s="412"/>
      <c r="B619" s="194"/>
      <c r="C619" s="64"/>
      <c r="D619" s="85"/>
      <c r="E619" s="220"/>
      <c r="F619" s="90"/>
      <c r="G619" s="217"/>
    </row>
    <row r="620" spans="1:7" s="215" customFormat="1">
      <c r="A620" s="413"/>
      <c r="B620" s="398"/>
      <c r="C620" s="398"/>
      <c r="D620" s="398"/>
      <c r="E620" s="398"/>
      <c r="F620" s="398"/>
      <c r="G620" s="219"/>
    </row>
    <row r="621" spans="1:7" s="215" customFormat="1">
      <c r="A621" s="399"/>
      <c r="B621" s="400"/>
      <c r="C621" s="400"/>
      <c r="D621" s="400"/>
      <c r="E621" s="400"/>
      <c r="F621" s="400"/>
      <c r="G621" s="401"/>
    </row>
    <row r="622" spans="1:7" s="71" customFormat="1">
      <c r="A622" s="83"/>
      <c r="B622" s="368"/>
      <c r="C622" s="369"/>
      <c r="D622" s="369"/>
      <c r="E622" s="369"/>
      <c r="F622" s="369"/>
      <c r="G622" s="370"/>
    </row>
    <row r="623" spans="1:7" s="71" customFormat="1">
      <c r="A623" s="411"/>
      <c r="B623" s="161"/>
      <c r="C623" s="408"/>
      <c r="D623" s="409"/>
      <c r="E623" s="409"/>
      <c r="F623" s="409"/>
      <c r="G623" s="410"/>
    </row>
    <row r="624" spans="1:7" s="215" customFormat="1">
      <c r="A624" s="412"/>
      <c r="B624" s="168"/>
      <c r="C624" s="169"/>
      <c r="D624" s="170"/>
      <c r="E624" s="170"/>
      <c r="F624" s="213"/>
      <c r="G624" s="214"/>
    </row>
    <row r="625" spans="1:7" s="218" customFormat="1">
      <c r="A625" s="412"/>
      <c r="B625" s="194"/>
      <c r="C625" s="64"/>
      <c r="D625" s="85"/>
      <c r="E625" s="220"/>
      <c r="F625" s="90"/>
      <c r="G625" s="217"/>
    </row>
    <row r="626" spans="1:7" s="218" customFormat="1">
      <c r="A626" s="412"/>
      <c r="B626" s="194"/>
      <c r="C626" s="64"/>
      <c r="D626" s="85"/>
      <c r="E626" s="220"/>
      <c r="F626" s="90"/>
      <c r="G626" s="217"/>
    </row>
    <row r="627" spans="1:7" s="218" customFormat="1">
      <c r="A627" s="412"/>
      <c r="B627" s="194"/>
      <c r="C627" s="64"/>
      <c r="D627" s="194"/>
      <c r="E627" s="220"/>
      <c r="F627" s="90"/>
      <c r="G627" s="217"/>
    </row>
    <row r="628" spans="1:7" s="215" customFormat="1">
      <c r="A628" s="413"/>
      <c r="B628" s="398"/>
      <c r="C628" s="398"/>
      <c r="D628" s="398"/>
      <c r="E628" s="398"/>
      <c r="F628" s="398"/>
      <c r="G628" s="219"/>
    </row>
    <row r="629" spans="1:7" s="215" customFormat="1">
      <c r="A629" s="399"/>
      <c r="B629" s="400"/>
      <c r="C629" s="400"/>
      <c r="D629" s="400"/>
      <c r="E629" s="400"/>
      <c r="F629" s="400"/>
      <c r="G629" s="401"/>
    </row>
    <row r="630" spans="1:7" s="71" customFormat="1">
      <c r="A630" s="411"/>
      <c r="B630" s="242"/>
      <c r="C630" s="408"/>
      <c r="D630" s="409"/>
      <c r="E630" s="409"/>
      <c r="F630" s="409"/>
      <c r="G630" s="410"/>
    </row>
    <row r="631" spans="1:7" s="215" customFormat="1">
      <c r="A631" s="412"/>
      <c r="B631" s="168"/>
      <c r="C631" s="169"/>
      <c r="D631" s="170"/>
      <c r="E631" s="170"/>
      <c r="F631" s="213"/>
      <c r="G631" s="214"/>
    </row>
    <row r="632" spans="1:7" s="218" customFormat="1">
      <c r="A632" s="412"/>
      <c r="B632" s="194"/>
      <c r="C632" s="64"/>
      <c r="D632" s="85"/>
      <c r="E632" s="220"/>
      <c r="F632" s="90"/>
      <c r="G632" s="217"/>
    </row>
    <row r="633" spans="1:7" s="218" customFormat="1">
      <c r="A633" s="412"/>
      <c r="B633" s="194"/>
      <c r="C633" s="64"/>
      <c r="D633" s="194"/>
      <c r="E633" s="220"/>
      <c r="F633" s="90"/>
      <c r="G633" s="217"/>
    </row>
    <row r="634" spans="1:7" s="218" customFormat="1">
      <c r="A634" s="412"/>
      <c r="B634" s="194"/>
      <c r="C634" s="64"/>
      <c r="D634" s="85"/>
      <c r="E634" s="220"/>
      <c r="F634" s="90"/>
      <c r="G634" s="217"/>
    </row>
    <row r="635" spans="1:7" s="215" customFormat="1">
      <c r="A635" s="413"/>
      <c r="B635" s="398"/>
      <c r="C635" s="398"/>
      <c r="D635" s="398"/>
      <c r="E635" s="398"/>
      <c r="F635" s="398"/>
      <c r="G635" s="219"/>
    </row>
    <row r="636" spans="1:7" s="215" customFormat="1">
      <c r="A636" s="399"/>
      <c r="B636" s="400"/>
      <c r="C636" s="400"/>
      <c r="D636" s="400"/>
      <c r="E636" s="400"/>
      <c r="F636" s="400"/>
      <c r="G636" s="401"/>
    </row>
    <row r="637" spans="1:7" s="71" customFormat="1">
      <c r="A637" s="83"/>
      <c r="B637" s="368"/>
      <c r="C637" s="369"/>
      <c r="D637" s="369"/>
      <c r="E637" s="369"/>
      <c r="F637" s="369"/>
      <c r="G637" s="370"/>
    </row>
    <row r="638" spans="1:7" s="71" customFormat="1">
      <c r="A638" s="83"/>
      <c r="B638" s="368"/>
      <c r="C638" s="369"/>
      <c r="D638" s="369"/>
      <c r="E638" s="369"/>
      <c r="F638" s="369"/>
      <c r="G638" s="370"/>
    </row>
    <row r="639" spans="1:7" s="71" customFormat="1">
      <c r="A639" s="411"/>
      <c r="B639" s="161"/>
      <c r="C639" s="408"/>
      <c r="D639" s="409"/>
      <c r="E639" s="409"/>
      <c r="F639" s="409"/>
      <c r="G639" s="410"/>
    </row>
    <row r="640" spans="1:7" s="215" customFormat="1">
      <c r="A640" s="412"/>
      <c r="B640" s="168"/>
      <c r="C640" s="169"/>
      <c r="D640" s="170"/>
      <c r="E640" s="170"/>
      <c r="F640" s="213"/>
      <c r="G640" s="214"/>
    </row>
    <row r="641" spans="1:7" s="218" customFormat="1">
      <c r="A641" s="412"/>
      <c r="B641" s="194"/>
      <c r="C641" s="64"/>
      <c r="D641" s="85"/>
      <c r="E641" s="220"/>
      <c r="F641" s="90"/>
      <c r="G641" s="217"/>
    </row>
    <row r="642" spans="1:7" s="218" customFormat="1">
      <c r="A642" s="412"/>
      <c r="B642" s="194"/>
      <c r="C642" s="64"/>
      <c r="D642" s="85"/>
      <c r="E642" s="220"/>
      <c r="F642" s="90"/>
      <c r="G642" s="217"/>
    </row>
    <row r="643" spans="1:7" s="218" customFormat="1">
      <c r="A643" s="412"/>
      <c r="B643" s="194"/>
      <c r="C643" s="64"/>
      <c r="D643" s="85"/>
      <c r="E643" s="220"/>
      <c r="F643" s="90"/>
      <c r="G643" s="217"/>
    </row>
    <row r="644" spans="1:7" s="215" customFormat="1">
      <c r="A644" s="413"/>
      <c r="B644" s="398"/>
      <c r="C644" s="398"/>
      <c r="D644" s="398"/>
      <c r="E644" s="398"/>
      <c r="F644" s="398"/>
      <c r="G644" s="219"/>
    </row>
    <row r="645" spans="1:7" s="215" customFormat="1">
      <c r="A645" s="399"/>
      <c r="B645" s="400"/>
      <c r="C645" s="400"/>
      <c r="D645" s="400"/>
      <c r="E645" s="400"/>
      <c r="F645" s="400"/>
      <c r="G645" s="401"/>
    </row>
    <row r="646" spans="1:7" s="71" customFormat="1">
      <c r="A646" s="411"/>
      <c r="B646" s="161"/>
      <c r="C646" s="408"/>
      <c r="D646" s="409"/>
      <c r="E646" s="409"/>
      <c r="F646" s="409"/>
      <c r="G646" s="410"/>
    </row>
    <row r="647" spans="1:7" s="215" customFormat="1">
      <c r="A647" s="412"/>
      <c r="B647" s="168"/>
      <c r="C647" s="169"/>
      <c r="D647" s="170"/>
      <c r="E647" s="170"/>
      <c r="F647" s="213"/>
      <c r="G647" s="214"/>
    </row>
    <row r="648" spans="1:7" s="218" customFormat="1">
      <c r="A648" s="412"/>
      <c r="B648" s="194"/>
      <c r="C648" s="64"/>
      <c r="D648" s="85"/>
      <c r="E648" s="220"/>
      <c r="F648" s="90"/>
      <c r="G648" s="217"/>
    </row>
    <row r="649" spans="1:7" s="218" customFormat="1">
      <c r="A649" s="412"/>
      <c r="B649" s="194"/>
      <c r="C649" s="64"/>
      <c r="D649" s="85"/>
      <c r="E649" s="220"/>
      <c r="F649" s="90"/>
      <c r="G649" s="217"/>
    </row>
    <row r="650" spans="1:7" s="218" customFormat="1">
      <c r="A650" s="412"/>
      <c r="B650" s="194"/>
      <c r="C650" s="64"/>
      <c r="D650" s="85"/>
      <c r="E650" s="220"/>
      <c r="F650" s="90"/>
      <c r="G650" s="217"/>
    </row>
    <row r="651" spans="1:7" s="218" customFormat="1">
      <c r="A651" s="412"/>
      <c r="B651" s="194"/>
      <c r="C651" s="64"/>
      <c r="D651" s="85"/>
      <c r="E651" s="220"/>
      <c r="F651" s="90"/>
      <c r="G651" s="217"/>
    </row>
    <row r="652" spans="1:7" s="218" customFormat="1">
      <c r="A652" s="413"/>
      <c r="B652" s="398"/>
      <c r="C652" s="398"/>
      <c r="D652" s="398"/>
      <c r="E652" s="398"/>
      <c r="F652" s="398"/>
      <c r="G652" s="219"/>
    </row>
    <row r="653" spans="1:7" s="215" customFormat="1">
      <c r="A653" s="399"/>
      <c r="B653" s="400"/>
      <c r="C653" s="400"/>
      <c r="D653" s="400"/>
      <c r="E653" s="400"/>
      <c r="F653" s="400"/>
      <c r="G653" s="401"/>
    </row>
    <row r="654" spans="1:7" s="71" customFormat="1">
      <c r="A654" s="411"/>
      <c r="B654" s="161"/>
      <c r="C654" s="408"/>
      <c r="D654" s="409"/>
      <c r="E654" s="409"/>
      <c r="F654" s="409"/>
      <c r="G654" s="410"/>
    </row>
    <row r="655" spans="1:7" s="215" customFormat="1">
      <c r="A655" s="412"/>
      <c r="B655" s="168"/>
      <c r="C655" s="169"/>
      <c r="D655" s="170"/>
      <c r="E655" s="170"/>
      <c r="F655" s="213"/>
      <c r="G655" s="214"/>
    </row>
    <row r="656" spans="1:7" s="218" customFormat="1">
      <c r="A656" s="412"/>
      <c r="B656" s="194"/>
      <c r="C656" s="64"/>
      <c r="D656" s="85"/>
      <c r="E656" s="220"/>
      <c r="F656" s="90"/>
      <c r="G656" s="217"/>
    </row>
    <row r="657" spans="1:7" s="218" customFormat="1">
      <c r="A657" s="412"/>
      <c r="B657" s="194"/>
      <c r="C657" s="64"/>
      <c r="D657" s="85"/>
      <c r="E657" s="220"/>
      <c r="F657" s="90"/>
      <c r="G657" s="217"/>
    </row>
    <row r="658" spans="1:7" s="218" customFormat="1">
      <c r="A658" s="412"/>
      <c r="B658" s="194"/>
      <c r="C658" s="64"/>
      <c r="D658" s="85"/>
      <c r="E658" s="220"/>
      <c r="F658" s="90"/>
      <c r="G658" s="217"/>
    </row>
    <row r="659" spans="1:7" s="218" customFormat="1">
      <c r="A659" s="412"/>
      <c r="B659" s="194"/>
      <c r="C659" s="64"/>
      <c r="D659" s="85"/>
      <c r="E659" s="220"/>
      <c r="F659" s="90"/>
      <c r="G659" s="217"/>
    </row>
    <row r="660" spans="1:7" s="215" customFormat="1">
      <c r="A660" s="413"/>
      <c r="B660" s="398"/>
      <c r="C660" s="398"/>
      <c r="D660" s="398"/>
      <c r="E660" s="398"/>
      <c r="F660" s="398"/>
      <c r="G660" s="219"/>
    </row>
    <row r="661" spans="1:7" s="215" customFormat="1">
      <c r="A661" s="399"/>
      <c r="B661" s="400"/>
      <c r="C661" s="400"/>
      <c r="D661" s="400"/>
      <c r="E661" s="400"/>
      <c r="F661" s="400"/>
      <c r="G661" s="401"/>
    </row>
    <row r="662" spans="1:7" s="71" customFormat="1">
      <c r="A662" s="83"/>
      <c r="B662" s="365"/>
      <c r="C662" s="366"/>
      <c r="D662" s="366"/>
      <c r="E662" s="366"/>
      <c r="F662" s="366"/>
      <c r="G662" s="367"/>
    </row>
    <row r="663" spans="1:7" s="71" customFormat="1">
      <c r="A663" s="411"/>
      <c r="B663" s="161"/>
      <c r="C663" s="408"/>
      <c r="D663" s="409"/>
      <c r="E663" s="409"/>
      <c r="F663" s="409"/>
      <c r="G663" s="410"/>
    </row>
    <row r="664" spans="1:7" s="215" customFormat="1">
      <c r="A664" s="412"/>
      <c r="B664" s="168"/>
      <c r="C664" s="169"/>
      <c r="D664" s="170"/>
      <c r="E664" s="170"/>
      <c r="F664" s="213"/>
      <c r="G664" s="214"/>
    </row>
    <row r="665" spans="1:7" s="218" customFormat="1">
      <c r="A665" s="412"/>
      <c r="B665" s="194"/>
      <c r="C665" s="64"/>
      <c r="D665" s="85"/>
      <c r="E665" s="220"/>
      <c r="F665" s="90"/>
      <c r="G665" s="217"/>
    </row>
    <row r="666" spans="1:7" s="218" customFormat="1">
      <c r="A666" s="412"/>
      <c r="B666" s="194"/>
      <c r="C666" s="64"/>
      <c r="D666" s="85"/>
      <c r="E666" s="220"/>
      <c r="F666" s="90"/>
      <c r="G666" s="217"/>
    </row>
    <row r="667" spans="1:7" s="218" customFormat="1">
      <c r="A667" s="412"/>
      <c r="B667" s="194"/>
      <c r="C667" s="64"/>
      <c r="D667" s="85"/>
      <c r="E667" s="220"/>
      <c r="F667" s="90"/>
      <c r="G667" s="217"/>
    </row>
    <row r="668" spans="1:7" s="215" customFormat="1">
      <c r="A668" s="413"/>
      <c r="B668" s="398"/>
      <c r="C668" s="398"/>
      <c r="D668" s="398"/>
      <c r="E668" s="398"/>
      <c r="F668" s="398"/>
      <c r="G668" s="219"/>
    </row>
    <row r="669" spans="1:7" s="215" customFormat="1">
      <c r="A669" s="399"/>
      <c r="B669" s="400"/>
      <c r="C669" s="400"/>
      <c r="D669" s="400"/>
      <c r="E669" s="400"/>
      <c r="F669" s="400"/>
      <c r="G669" s="401"/>
    </row>
    <row r="670" spans="1:7" s="71" customFormat="1">
      <c r="A670" s="411"/>
      <c r="B670" s="161"/>
      <c r="C670" s="408"/>
      <c r="D670" s="409"/>
      <c r="E670" s="409"/>
      <c r="F670" s="409"/>
      <c r="G670" s="410"/>
    </row>
    <row r="671" spans="1:7" s="215" customFormat="1">
      <c r="A671" s="412"/>
      <c r="B671" s="168"/>
      <c r="C671" s="169"/>
      <c r="D671" s="170"/>
      <c r="E671" s="170"/>
      <c r="F671" s="213"/>
      <c r="G671" s="214"/>
    </row>
    <row r="672" spans="1:7" s="218" customFormat="1">
      <c r="A672" s="412"/>
      <c r="B672" s="194"/>
      <c r="C672" s="64"/>
      <c r="D672" s="85"/>
      <c r="E672" s="220"/>
      <c r="F672" s="90"/>
      <c r="G672" s="217"/>
    </row>
    <row r="673" spans="1:7" s="218" customFormat="1">
      <c r="A673" s="412"/>
      <c r="B673" s="194"/>
      <c r="C673" s="64"/>
      <c r="D673" s="85"/>
      <c r="E673" s="220"/>
      <c r="F673" s="90"/>
      <c r="G673" s="217"/>
    </row>
    <row r="674" spans="1:7" s="218" customFormat="1">
      <c r="A674" s="412"/>
      <c r="B674" s="194"/>
      <c r="C674" s="64"/>
      <c r="D674" s="85"/>
      <c r="E674" s="220"/>
      <c r="F674" s="90"/>
      <c r="G674" s="217"/>
    </row>
    <row r="675" spans="1:7" s="218" customFormat="1">
      <c r="A675" s="412"/>
      <c r="B675" s="194"/>
      <c r="C675" s="64"/>
      <c r="D675" s="85"/>
      <c r="E675" s="220"/>
      <c r="F675" s="90"/>
      <c r="G675" s="217"/>
    </row>
    <row r="676" spans="1:7" s="215" customFormat="1">
      <c r="A676" s="413"/>
      <c r="B676" s="398"/>
      <c r="C676" s="398"/>
      <c r="D676" s="398"/>
      <c r="E676" s="398"/>
      <c r="F676" s="398"/>
      <c r="G676" s="219"/>
    </row>
    <row r="677" spans="1:7" s="215" customFormat="1">
      <c r="A677" s="399"/>
      <c r="B677" s="400"/>
      <c r="C677" s="400"/>
      <c r="D677" s="400"/>
      <c r="E677" s="400"/>
      <c r="F677" s="400"/>
      <c r="G677" s="401"/>
    </row>
    <row r="678" spans="1:7" s="71" customFormat="1">
      <c r="A678" s="411"/>
      <c r="B678" s="161"/>
      <c r="C678" s="408"/>
      <c r="D678" s="409"/>
      <c r="E678" s="409"/>
      <c r="F678" s="409"/>
      <c r="G678" s="410"/>
    </row>
    <row r="679" spans="1:7" s="215" customFormat="1">
      <c r="A679" s="412"/>
      <c r="B679" s="168"/>
      <c r="C679" s="169"/>
      <c r="D679" s="170"/>
      <c r="E679" s="170"/>
      <c r="F679" s="213"/>
      <c r="G679" s="214"/>
    </row>
    <row r="680" spans="1:7" s="218" customFormat="1">
      <c r="A680" s="412"/>
      <c r="B680" s="194"/>
      <c r="C680" s="64"/>
      <c r="D680" s="85"/>
      <c r="E680" s="220"/>
      <c r="F680" s="90"/>
      <c r="G680" s="217"/>
    </row>
    <row r="681" spans="1:7" s="218" customFormat="1">
      <c r="A681" s="412"/>
      <c r="B681" s="194"/>
      <c r="C681" s="64"/>
      <c r="D681" s="85"/>
      <c r="E681" s="220"/>
      <c r="F681" s="90"/>
      <c r="G681" s="217"/>
    </row>
    <row r="682" spans="1:7" s="218" customFormat="1">
      <c r="A682" s="412"/>
      <c r="B682" s="194"/>
      <c r="C682" s="64"/>
      <c r="D682" s="85"/>
      <c r="E682" s="220"/>
      <c r="F682" s="90"/>
      <c r="G682" s="217"/>
    </row>
    <row r="683" spans="1:7" s="218" customFormat="1">
      <c r="A683" s="412"/>
      <c r="B683" s="194"/>
      <c r="C683" s="64"/>
      <c r="D683" s="85"/>
      <c r="E683" s="220"/>
      <c r="F683" s="90"/>
      <c r="G683" s="217"/>
    </row>
    <row r="684" spans="1:7" s="215" customFormat="1">
      <c r="A684" s="413"/>
      <c r="B684" s="398"/>
      <c r="C684" s="398"/>
      <c r="D684" s="398"/>
      <c r="E684" s="398"/>
      <c r="F684" s="398"/>
      <c r="G684" s="219"/>
    </row>
    <row r="685" spans="1:7" s="215" customFormat="1">
      <c r="A685" s="399"/>
      <c r="B685" s="400"/>
      <c r="C685" s="400"/>
      <c r="D685" s="400"/>
      <c r="E685" s="400"/>
      <c r="F685" s="400"/>
      <c r="G685" s="401"/>
    </row>
    <row r="686" spans="1:7" s="71" customFormat="1">
      <c r="A686" s="83"/>
      <c r="B686" s="365"/>
      <c r="C686" s="366"/>
      <c r="D686" s="366"/>
      <c r="E686" s="366"/>
      <c r="F686" s="366"/>
      <c r="G686" s="367"/>
    </row>
    <row r="687" spans="1:7" s="71" customFormat="1">
      <c r="A687" s="411"/>
      <c r="B687" s="161"/>
      <c r="C687" s="408"/>
      <c r="D687" s="409"/>
      <c r="E687" s="409"/>
      <c r="F687" s="409"/>
      <c r="G687" s="410"/>
    </row>
    <row r="688" spans="1:7" s="215" customFormat="1">
      <c r="A688" s="412"/>
      <c r="B688" s="168"/>
      <c r="C688" s="169"/>
      <c r="D688" s="170"/>
      <c r="E688" s="170"/>
      <c r="F688" s="213"/>
      <c r="G688" s="214"/>
    </row>
    <row r="689" spans="1:7" s="218" customFormat="1">
      <c r="A689" s="412"/>
      <c r="B689" s="194"/>
      <c r="C689" s="64"/>
      <c r="D689" s="85"/>
      <c r="E689" s="220"/>
      <c r="F689" s="90"/>
      <c r="G689" s="217"/>
    </row>
    <row r="690" spans="1:7" s="218" customFormat="1">
      <c r="A690" s="412"/>
      <c r="B690" s="194"/>
      <c r="C690" s="64"/>
      <c r="D690" s="85"/>
      <c r="E690" s="220"/>
      <c r="F690" s="90"/>
      <c r="G690" s="217"/>
    </row>
    <row r="691" spans="1:7" s="218" customFormat="1">
      <c r="A691" s="412"/>
      <c r="B691" s="194"/>
      <c r="C691" s="64"/>
      <c r="D691" s="85"/>
      <c r="E691" s="220"/>
      <c r="F691" s="90"/>
      <c r="G691" s="217"/>
    </row>
    <row r="692" spans="1:7" s="218" customFormat="1">
      <c r="A692" s="412"/>
      <c r="B692" s="194"/>
      <c r="C692" s="64"/>
      <c r="D692" s="85"/>
      <c r="E692" s="220"/>
      <c r="F692" s="90"/>
      <c r="G692" s="217"/>
    </row>
    <row r="693" spans="1:7" s="215" customFormat="1">
      <c r="A693" s="413"/>
      <c r="B693" s="398"/>
      <c r="C693" s="398"/>
      <c r="D693" s="398"/>
      <c r="E693" s="398"/>
      <c r="F693" s="398"/>
      <c r="G693" s="219"/>
    </row>
    <row r="694" spans="1:7" s="215" customFormat="1">
      <c r="A694" s="399"/>
      <c r="B694" s="400"/>
      <c r="C694" s="400"/>
      <c r="D694" s="400"/>
      <c r="E694" s="400"/>
      <c r="F694" s="400"/>
      <c r="G694" s="401"/>
    </row>
    <row r="695" spans="1:7" s="71" customFormat="1">
      <c r="A695" s="411"/>
      <c r="B695" s="161"/>
      <c r="C695" s="408"/>
      <c r="D695" s="409"/>
      <c r="E695" s="409"/>
      <c r="F695" s="409"/>
      <c r="G695" s="410"/>
    </row>
    <row r="696" spans="1:7" s="215" customFormat="1">
      <c r="A696" s="412"/>
      <c r="B696" s="168"/>
      <c r="C696" s="169"/>
      <c r="D696" s="170"/>
      <c r="E696" s="170"/>
      <c r="F696" s="213"/>
      <c r="G696" s="214"/>
    </row>
    <row r="697" spans="1:7" s="218" customFormat="1">
      <c r="A697" s="412"/>
      <c r="B697" s="194"/>
      <c r="C697" s="64"/>
      <c r="D697" s="85"/>
      <c r="E697" s="220"/>
      <c r="F697" s="90"/>
      <c r="G697" s="217"/>
    </row>
    <row r="698" spans="1:7" s="218" customFormat="1">
      <c r="A698" s="412"/>
      <c r="B698" s="194"/>
      <c r="C698" s="64"/>
      <c r="D698" s="85"/>
      <c r="E698" s="220"/>
      <c r="F698" s="90"/>
      <c r="G698" s="217"/>
    </row>
    <row r="699" spans="1:7" s="218" customFormat="1">
      <c r="A699" s="412"/>
      <c r="B699" s="194"/>
      <c r="C699" s="64"/>
      <c r="D699" s="85"/>
      <c r="E699" s="220"/>
      <c r="F699" s="90"/>
      <c r="G699" s="217"/>
    </row>
    <row r="700" spans="1:7" s="218" customFormat="1">
      <c r="A700" s="412"/>
      <c r="B700" s="194"/>
      <c r="C700" s="64"/>
      <c r="D700" s="85"/>
      <c r="E700" s="220"/>
      <c r="F700" s="90"/>
      <c r="G700" s="217"/>
    </row>
    <row r="701" spans="1:7" s="218" customFormat="1">
      <c r="A701" s="412"/>
      <c r="B701" s="194"/>
      <c r="C701" s="64"/>
      <c r="D701" s="85"/>
      <c r="E701" s="220"/>
      <c r="F701" s="90"/>
      <c r="G701" s="217"/>
    </row>
    <row r="702" spans="1:7" s="218" customFormat="1">
      <c r="A702" s="412"/>
      <c r="B702" s="194"/>
      <c r="C702" s="64"/>
      <c r="D702" s="85"/>
      <c r="E702" s="220"/>
      <c r="F702" s="90"/>
      <c r="G702" s="217"/>
    </row>
    <row r="703" spans="1:7" s="215" customFormat="1">
      <c r="A703" s="413"/>
      <c r="B703" s="398"/>
      <c r="C703" s="398"/>
      <c r="D703" s="398"/>
      <c r="E703" s="398"/>
      <c r="F703" s="398"/>
      <c r="G703" s="219"/>
    </row>
    <row r="704" spans="1:7" s="215" customFormat="1">
      <c r="A704" s="399"/>
      <c r="B704" s="400"/>
      <c r="C704" s="400"/>
      <c r="D704" s="400"/>
      <c r="E704" s="400"/>
      <c r="F704" s="400"/>
      <c r="G704" s="401"/>
    </row>
    <row r="705" spans="1:8" s="71" customFormat="1">
      <c r="A705" s="112"/>
      <c r="B705" s="371"/>
      <c r="C705" s="372"/>
      <c r="D705" s="372"/>
      <c r="E705" s="372"/>
      <c r="F705" s="372"/>
      <c r="G705" s="373"/>
    </row>
    <row r="706" spans="1:8" s="71" customFormat="1">
      <c r="A706" s="402"/>
      <c r="B706" s="161"/>
      <c r="C706" s="408"/>
      <c r="D706" s="409"/>
      <c r="E706" s="409"/>
      <c r="F706" s="409"/>
      <c r="G706" s="410"/>
    </row>
    <row r="707" spans="1:8" s="215" customFormat="1">
      <c r="A707" s="403"/>
      <c r="B707" s="168"/>
      <c r="C707" s="169"/>
      <c r="D707" s="170"/>
      <c r="E707" s="170"/>
      <c r="F707" s="213"/>
      <c r="G707" s="214"/>
    </row>
    <row r="708" spans="1:8" s="218" customFormat="1">
      <c r="A708" s="403"/>
      <c r="B708" s="85"/>
      <c r="C708" s="64"/>
      <c r="D708" s="85"/>
      <c r="E708" s="237"/>
      <c r="F708" s="93"/>
      <c r="G708" s="217"/>
    </row>
    <row r="709" spans="1:8" s="218" customFormat="1">
      <c r="A709" s="403"/>
      <c r="B709" s="194"/>
      <c r="C709" s="64"/>
      <c r="D709" s="85"/>
      <c r="E709" s="237"/>
      <c r="F709" s="99"/>
      <c r="G709" s="217"/>
    </row>
    <row r="710" spans="1:8" s="218" customFormat="1">
      <c r="A710" s="403"/>
      <c r="B710" s="84"/>
      <c r="C710" s="208"/>
      <c r="D710" s="85"/>
      <c r="E710" s="237"/>
      <c r="F710" s="94"/>
      <c r="G710" s="217"/>
    </row>
    <row r="711" spans="1:8" s="215" customFormat="1">
      <c r="A711" s="404"/>
      <c r="B711" s="398"/>
      <c r="C711" s="398"/>
      <c r="D711" s="398"/>
      <c r="E711" s="398"/>
      <c r="F711" s="398"/>
      <c r="G711" s="219"/>
    </row>
    <row r="712" spans="1:8" s="215" customFormat="1">
      <c r="A712" s="399"/>
      <c r="B712" s="400"/>
      <c r="C712" s="400"/>
      <c r="D712" s="400"/>
      <c r="E712" s="400"/>
      <c r="F712" s="400"/>
      <c r="G712" s="401"/>
    </row>
    <row r="713" spans="1:8" s="71" customFormat="1">
      <c r="A713" s="402"/>
      <c r="B713" s="161"/>
      <c r="C713" s="408"/>
      <c r="D713" s="409"/>
      <c r="E713" s="409"/>
      <c r="F713" s="409"/>
      <c r="G713" s="410"/>
    </row>
    <row r="714" spans="1:8" s="215" customFormat="1">
      <c r="A714" s="403"/>
      <c r="B714" s="168"/>
      <c r="C714" s="169"/>
      <c r="D714" s="170"/>
      <c r="E714" s="170"/>
      <c r="F714" s="213"/>
      <c r="G714" s="214"/>
    </row>
    <row r="715" spans="1:8" s="218" customFormat="1">
      <c r="A715" s="403"/>
      <c r="B715" s="85"/>
      <c r="C715" s="64"/>
      <c r="D715" s="75"/>
      <c r="E715" s="237"/>
      <c r="F715" s="93"/>
      <c r="G715" s="217"/>
    </row>
    <row r="716" spans="1:8" s="218" customFormat="1">
      <c r="A716" s="403"/>
      <c r="B716" s="194"/>
      <c r="C716" s="64"/>
      <c r="D716" s="75"/>
      <c r="E716" s="237"/>
      <c r="F716" s="99"/>
      <c r="G716" s="217"/>
    </row>
    <row r="717" spans="1:8" s="218" customFormat="1">
      <c r="A717" s="403"/>
      <c r="B717" s="84"/>
      <c r="C717" s="208"/>
      <c r="D717" s="75"/>
      <c r="E717" s="237"/>
      <c r="F717" s="94"/>
      <c r="G717" s="217"/>
      <c r="H717" s="243"/>
    </row>
    <row r="718" spans="1:8" s="215" customFormat="1">
      <c r="A718" s="404"/>
      <c r="B718" s="398"/>
      <c r="C718" s="398"/>
      <c r="D718" s="398"/>
      <c r="E718" s="398"/>
      <c r="F718" s="398"/>
      <c r="G718" s="219"/>
    </row>
    <row r="719" spans="1:8" s="215" customFormat="1">
      <c r="A719" s="399"/>
      <c r="B719" s="400"/>
      <c r="C719" s="400"/>
      <c r="D719" s="400"/>
      <c r="E719" s="400"/>
      <c r="F719" s="400"/>
      <c r="G719" s="401"/>
    </row>
    <row r="720" spans="1:8" s="71" customFormat="1">
      <c r="A720" s="402"/>
      <c r="B720" s="161"/>
      <c r="C720" s="408"/>
      <c r="D720" s="409"/>
      <c r="E720" s="409"/>
      <c r="F720" s="409"/>
      <c r="G720" s="410"/>
    </row>
    <row r="721" spans="1:7" s="215" customFormat="1">
      <c r="A721" s="403"/>
      <c r="B721" s="168"/>
      <c r="C721" s="169"/>
      <c r="D721" s="170"/>
      <c r="E721" s="170"/>
      <c r="F721" s="213"/>
      <c r="G721" s="214"/>
    </row>
    <row r="722" spans="1:7" s="218" customFormat="1">
      <c r="A722" s="403"/>
      <c r="B722" s="85"/>
      <c r="C722" s="64"/>
      <c r="D722" s="205"/>
      <c r="E722" s="237"/>
      <c r="F722" s="93"/>
      <c r="G722" s="217"/>
    </row>
    <row r="723" spans="1:7" s="218" customFormat="1">
      <c r="A723" s="403"/>
      <c r="B723" s="194"/>
      <c r="C723" s="64"/>
      <c r="D723" s="85"/>
      <c r="E723" s="237"/>
      <c r="F723" s="99"/>
      <c r="G723" s="217"/>
    </row>
    <row r="724" spans="1:7" s="218" customFormat="1">
      <c r="A724" s="403"/>
      <c r="B724" s="84"/>
      <c r="C724" s="208"/>
      <c r="D724" s="75"/>
      <c r="E724" s="237"/>
      <c r="F724" s="94"/>
      <c r="G724" s="217"/>
    </row>
    <row r="725" spans="1:7" s="215" customFormat="1">
      <c r="A725" s="404"/>
      <c r="B725" s="398"/>
      <c r="C725" s="398"/>
      <c r="D725" s="398"/>
      <c r="E725" s="398"/>
      <c r="F725" s="398"/>
      <c r="G725" s="219"/>
    </row>
    <row r="726" spans="1:7" s="215" customFormat="1">
      <c r="A726" s="399"/>
      <c r="B726" s="400"/>
      <c r="C726" s="400"/>
      <c r="D726" s="400"/>
      <c r="E726" s="400"/>
      <c r="F726" s="400"/>
      <c r="G726" s="401"/>
    </row>
    <row r="727" spans="1:7" s="71" customFormat="1">
      <c r="A727" s="402"/>
      <c r="B727" s="161"/>
      <c r="C727" s="408"/>
      <c r="D727" s="409"/>
      <c r="E727" s="409"/>
      <c r="F727" s="409"/>
      <c r="G727" s="410"/>
    </row>
    <row r="728" spans="1:7" s="215" customFormat="1">
      <c r="A728" s="403"/>
      <c r="B728" s="168"/>
      <c r="C728" s="169"/>
      <c r="D728" s="170"/>
      <c r="E728" s="170"/>
      <c r="F728" s="213"/>
      <c r="G728" s="214"/>
    </row>
    <row r="729" spans="1:7" s="218" customFormat="1">
      <c r="A729" s="403"/>
      <c r="B729" s="194"/>
      <c r="C729" s="64"/>
      <c r="D729" s="85"/>
      <c r="E729" s="239"/>
      <c r="F729" s="92"/>
      <c r="G729" s="217"/>
    </row>
    <row r="730" spans="1:7" s="218" customFormat="1">
      <c r="A730" s="403"/>
      <c r="B730" s="85"/>
      <c r="C730" s="64"/>
      <c r="D730" s="75"/>
      <c r="E730" s="237"/>
      <c r="F730" s="93"/>
      <c r="G730" s="217"/>
    </row>
    <row r="731" spans="1:7" s="218" customFormat="1">
      <c r="A731" s="403"/>
      <c r="B731" s="194"/>
      <c r="C731" s="64"/>
      <c r="D731" s="75"/>
      <c r="E731" s="237"/>
      <c r="F731" s="99"/>
      <c r="G731" s="217"/>
    </row>
    <row r="732" spans="1:7" s="215" customFormat="1">
      <c r="A732" s="404"/>
      <c r="B732" s="398"/>
      <c r="C732" s="398"/>
      <c r="D732" s="398"/>
      <c r="E732" s="398"/>
      <c r="F732" s="398"/>
      <c r="G732" s="219"/>
    </row>
    <row r="733" spans="1:7" s="215" customFormat="1">
      <c r="A733" s="399"/>
      <c r="B733" s="400"/>
      <c r="C733" s="400"/>
      <c r="D733" s="400"/>
      <c r="E733" s="400"/>
      <c r="F733" s="400"/>
      <c r="G733" s="401"/>
    </row>
    <row r="734" spans="1:7" s="71" customFormat="1">
      <c r="A734" s="402"/>
      <c r="B734" s="161"/>
      <c r="C734" s="408"/>
      <c r="D734" s="409"/>
      <c r="E734" s="409"/>
      <c r="F734" s="409"/>
      <c r="G734" s="410"/>
    </row>
    <row r="735" spans="1:7" s="215" customFormat="1">
      <c r="A735" s="403"/>
      <c r="B735" s="168"/>
      <c r="C735" s="169"/>
      <c r="D735" s="170"/>
      <c r="E735" s="170"/>
      <c r="F735" s="213"/>
      <c r="G735" s="214"/>
    </row>
    <row r="736" spans="1:7" s="218" customFormat="1">
      <c r="A736" s="403"/>
      <c r="B736" s="63"/>
      <c r="C736" s="64"/>
      <c r="D736" s="85"/>
      <c r="E736" s="237"/>
      <c r="F736" s="66"/>
      <c r="G736" s="217"/>
    </row>
    <row r="737" spans="1:7" s="218" customFormat="1">
      <c r="A737" s="403"/>
      <c r="B737" s="65"/>
      <c r="C737" s="64"/>
      <c r="D737" s="205"/>
      <c r="E737" s="237"/>
      <c r="F737" s="64"/>
      <c r="G737" s="217"/>
    </row>
    <row r="738" spans="1:7" s="218" customFormat="1">
      <c r="A738" s="403"/>
      <c r="B738" s="244"/>
      <c r="C738" s="64"/>
      <c r="D738" s="85"/>
      <c r="E738" s="237"/>
      <c r="F738" s="245"/>
      <c r="G738" s="217"/>
    </row>
    <row r="739" spans="1:7" s="215" customFormat="1">
      <c r="A739" s="404"/>
      <c r="B739" s="398"/>
      <c r="C739" s="398"/>
      <c r="D739" s="398"/>
      <c r="E739" s="398"/>
      <c r="F739" s="398"/>
      <c r="G739" s="219"/>
    </row>
    <row r="740" spans="1:7" s="215" customFormat="1">
      <c r="A740" s="399"/>
      <c r="B740" s="400"/>
      <c r="C740" s="400"/>
      <c r="D740" s="400"/>
      <c r="E740" s="400"/>
      <c r="F740" s="400"/>
      <c r="G740" s="401"/>
    </row>
    <row r="741" spans="1:7" s="71" customFormat="1">
      <c r="A741" s="402"/>
      <c r="B741" s="161"/>
      <c r="C741" s="408"/>
      <c r="D741" s="409"/>
      <c r="E741" s="409"/>
      <c r="F741" s="409"/>
      <c r="G741" s="410"/>
    </row>
    <row r="742" spans="1:7" s="215" customFormat="1">
      <c r="A742" s="403"/>
      <c r="B742" s="168"/>
      <c r="C742" s="169"/>
      <c r="D742" s="170"/>
      <c r="E742" s="170"/>
      <c r="F742" s="213"/>
      <c r="G742" s="214"/>
    </row>
    <row r="743" spans="1:7" s="218" customFormat="1">
      <c r="A743" s="403"/>
      <c r="B743" s="205"/>
      <c r="C743" s="64"/>
      <c r="D743" s="85"/>
      <c r="E743" s="220"/>
      <c r="F743" s="92"/>
      <c r="G743" s="217"/>
    </row>
    <row r="744" spans="1:7" s="218" customFormat="1">
      <c r="A744" s="403"/>
      <c r="B744" s="205"/>
      <c r="C744" s="64"/>
      <c r="D744" s="85"/>
      <c r="E744" s="220"/>
      <c r="F744" s="92"/>
      <c r="G744" s="217"/>
    </row>
    <row r="745" spans="1:7" s="218" customFormat="1">
      <c r="A745" s="403"/>
      <c r="B745" s="205"/>
      <c r="C745" s="64"/>
      <c r="D745" s="85"/>
      <c r="E745" s="220"/>
      <c r="F745" s="92"/>
      <c r="G745" s="217"/>
    </row>
    <row r="746" spans="1:7" s="215" customFormat="1">
      <c r="A746" s="404"/>
      <c r="B746" s="398"/>
      <c r="C746" s="398"/>
      <c r="D746" s="398"/>
      <c r="E746" s="398"/>
      <c r="F746" s="398"/>
      <c r="G746" s="219"/>
    </row>
    <row r="747" spans="1:7" s="215" customFormat="1">
      <c r="A747" s="399"/>
      <c r="B747" s="400"/>
      <c r="C747" s="400"/>
      <c r="D747" s="400"/>
      <c r="E747" s="400"/>
      <c r="F747" s="400"/>
      <c r="G747" s="401"/>
    </row>
    <row r="748" spans="1:7" s="71" customFormat="1">
      <c r="A748" s="402"/>
      <c r="B748" s="162"/>
      <c r="C748" s="420"/>
      <c r="D748" s="421"/>
      <c r="E748" s="421"/>
      <c r="F748" s="421"/>
      <c r="G748" s="422"/>
    </row>
    <row r="749" spans="1:7" s="172" customFormat="1">
      <c r="A749" s="403"/>
      <c r="B749" s="168"/>
      <c r="C749" s="169"/>
      <c r="D749" s="170"/>
      <c r="E749" s="170"/>
      <c r="F749" s="171"/>
      <c r="G749" s="171"/>
    </row>
    <row r="750" spans="1:7" s="218" customFormat="1">
      <c r="A750" s="403"/>
      <c r="B750" s="205"/>
      <c r="C750" s="64"/>
      <c r="D750" s="85"/>
      <c r="E750" s="237"/>
      <c r="F750" s="216"/>
      <c r="G750" s="212"/>
    </row>
    <row r="751" spans="1:7" s="218" customFormat="1">
      <c r="A751" s="403"/>
      <c r="B751" s="205"/>
      <c r="C751" s="64"/>
      <c r="D751" s="85"/>
      <c r="E751" s="237"/>
      <c r="F751" s="216"/>
      <c r="G751" s="212"/>
    </row>
    <row r="752" spans="1:7" s="218" customFormat="1">
      <c r="A752" s="403"/>
      <c r="B752" s="194"/>
      <c r="C752" s="64"/>
      <c r="D752" s="85"/>
      <c r="E752" s="237"/>
      <c r="F752" s="216"/>
      <c r="G752" s="212"/>
    </row>
    <row r="753" spans="1:7" s="172" customFormat="1">
      <c r="A753" s="404"/>
      <c r="B753" s="398"/>
      <c r="C753" s="398"/>
      <c r="D753" s="398"/>
      <c r="E753" s="398"/>
      <c r="F753" s="398"/>
      <c r="G753" s="188"/>
    </row>
    <row r="754" spans="1:7" s="172" customFormat="1">
      <c r="A754" s="399"/>
      <c r="B754" s="400"/>
      <c r="C754" s="400"/>
      <c r="D754" s="400"/>
      <c r="E754" s="400"/>
      <c r="F754" s="400"/>
      <c r="G754" s="401"/>
    </row>
    <row r="755" spans="1:7" s="71" customFormat="1">
      <c r="A755" s="402"/>
      <c r="B755" s="162"/>
      <c r="C755" s="420"/>
      <c r="D755" s="421"/>
      <c r="E755" s="421"/>
      <c r="F755" s="421"/>
      <c r="G755" s="422"/>
    </row>
    <row r="756" spans="1:7" s="172" customFormat="1">
      <c r="A756" s="403"/>
      <c r="B756" s="168"/>
      <c r="C756" s="169"/>
      <c r="D756" s="170"/>
      <c r="E756" s="170"/>
      <c r="F756" s="171"/>
      <c r="G756" s="171"/>
    </row>
    <row r="757" spans="1:7" s="218" customFormat="1">
      <c r="A757" s="403"/>
      <c r="B757" s="205"/>
      <c r="C757" s="64"/>
      <c r="D757" s="85"/>
      <c r="E757" s="239"/>
      <c r="F757" s="92"/>
      <c r="G757" s="217"/>
    </row>
    <row r="758" spans="1:7" s="218" customFormat="1">
      <c r="A758" s="403"/>
      <c r="B758" s="205"/>
      <c r="C758" s="64"/>
      <c r="D758" s="85"/>
      <c r="E758" s="239"/>
      <c r="F758" s="92"/>
      <c r="G758" s="217"/>
    </row>
    <row r="759" spans="1:7" s="218" customFormat="1">
      <c r="A759" s="403"/>
      <c r="B759" s="205"/>
      <c r="C759" s="64"/>
      <c r="D759" s="85"/>
      <c r="E759" s="239"/>
      <c r="F759" s="92"/>
      <c r="G759" s="217"/>
    </row>
    <row r="760" spans="1:7" s="172" customFormat="1">
      <c r="A760" s="404"/>
      <c r="B760" s="398"/>
      <c r="C760" s="398"/>
      <c r="D760" s="398"/>
      <c r="E760" s="398"/>
      <c r="F760" s="398"/>
      <c r="G760" s="188"/>
    </row>
    <row r="761" spans="1:7" s="172" customFormat="1">
      <c r="A761" s="399"/>
      <c r="B761" s="400"/>
      <c r="C761" s="400"/>
      <c r="D761" s="400"/>
      <c r="E761" s="400"/>
      <c r="F761" s="400"/>
      <c r="G761" s="401"/>
    </row>
    <row r="762" spans="1:7" s="71" customFormat="1">
      <c r="A762" s="402"/>
      <c r="B762" s="161"/>
      <c r="C762" s="408"/>
      <c r="D762" s="409"/>
      <c r="E762" s="409"/>
      <c r="F762" s="409"/>
      <c r="G762" s="410"/>
    </row>
    <row r="763" spans="1:7" s="172" customFormat="1">
      <c r="A763" s="403"/>
      <c r="B763" s="168"/>
      <c r="C763" s="169"/>
      <c r="D763" s="170"/>
      <c r="E763" s="170"/>
      <c r="F763" s="171"/>
      <c r="G763" s="171"/>
    </row>
    <row r="764" spans="1:7" s="218" customFormat="1">
      <c r="A764" s="403"/>
      <c r="B764" s="205"/>
      <c r="C764" s="64"/>
      <c r="D764" s="85"/>
      <c r="E764" s="221"/>
      <c r="F764" s="216"/>
      <c r="G764" s="212"/>
    </row>
    <row r="765" spans="1:7" s="218" customFormat="1">
      <c r="A765" s="403"/>
      <c r="B765" s="205"/>
      <c r="C765" s="64"/>
      <c r="D765" s="85"/>
      <c r="E765" s="221"/>
      <c r="F765" s="216"/>
      <c r="G765" s="212"/>
    </row>
    <row r="766" spans="1:7" s="218" customFormat="1">
      <c r="A766" s="403"/>
      <c r="B766" s="205"/>
      <c r="C766" s="64"/>
      <c r="D766" s="85"/>
      <c r="E766" s="221"/>
      <c r="F766" s="216"/>
      <c r="G766" s="212"/>
    </row>
    <row r="767" spans="1:7" s="172" customFormat="1">
      <c r="A767" s="404"/>
      <c r="B767" s="398"/>
      <c r="C767" s="398"/>
      <c r="D767" s="398"/>
      <c r="E767" s="398"/>
      <c r="F767" s="398"/>
      <c r="G767" s="188"/>
    </row>
    <row r="768" spans="1:7" s="172" customFormat="1">
      <c r="A768" s="399"/>
      <c r="B768" s="400"/>
      <c r="C768" s="400"/>
      <c r="D768" s="400"/>
      <c r="E768" s="400"/>
      <c r="F768" s="400"/>
      <c r="G768" s="401"/>
    </row>
    <row r="769" spans="1:7" s="105" customFormat="1" ht="32.25" customHeight="1">
      <c r="A769" s="414"/>
      <c r="B769" s="162"/>
      <c r="C769" s="417"/>
      <c r="D769" s="418"/>
      <c r="E769" s="418"/>
      <c r="F769" s="418"/>
      <c r="G769" s="419"/>
    </row>
    <row r="770" spans="1:7" s="172" customFormat="1">
      <c r="A770" s="415"/>
      <c r="B770" s="168"/>
      <c r="C770" s="169"/>
      <c r="D770" s="170"/>
      <c r="E770" s="170"/>
      <c r="F770" s="171"/>
      <c r="G770" s="171"/>
    </row>
    <row r="771" spans="1:7" s="218" customFormat="1">
      <c r="A771" s="415"/>
      <c r="B771" s="205"/>
      <c r="C771" s="64"/>
      <c r="D771" s="85"/>
      <c r="E771" s="239"/>
      <c r="F771" s="246"/>
      <c r="G771" s="217"/>
    </row>
    <row r="772" spans="1:7" s="218" customFormat="1">
      <c r="A772" s="415"/>
      <c r="B772" s="205"/>
      <c r="C772" s="64"/>
      <c r="D772" s="85"/>
      <c r="E772" s="239"/>
      <c r="F772" s="246"/>
      <c r="G772" s="217"/>
    </row>
    <row r="773" spans="1:7" s="218" customFormat="1">
      <c r="A773" s="415"/>
      <c r="B773" s="205"/>
      <c r="C773" s="64"/>
      <c r="D773" s="85"/>
      <c r="E773" s="239"/>
      <c r="F773" s="246"/>
      <c r="G773" s="235"/>
    </row>
    <row r="774" spans="1:7" s="172" customFormat="1">
      <c r="A774" s="416"/>
      <c r="B774" s="398"/>
      <c r="C774" s="398"/>
      <c r="D774" s="398"/>
      <c r="E774" s="398"/>
      <c r="F774" s="398"/>
      <c r="G774" s="188"/>
    </row>
    <row r="775" spans="1:7" s="172" customFormat="1">
      <c r="A775" s="399"/>
      <c r="B775" s="400"/>
      <c r="C775" s="400"/>
      <c r="D775" s="400"/>
      <c r="E775" s="400"/>
      <c r="F775" s="400"/>
      <c r="G775" s="401"/>
    </row>
    <row r="776" spans="1:7" s="71" customFormat="1">
      <c r="A776" s="402"/>
      <c r="B776" s="161"/>
      <c r="C776" s="408"/>
      <c r="D776" s="409"/>
      <c r="E776" s="409"/>
      <c r="F776" s="409"/>
      <c r="G776" s="410"/>
    </row>
    <row r="777" spans="1:7" s="172" customFormat="1">
      <c r="A777" s="403"/>
      <c r="B777" s="168"/>
      <c r="C777" s="169"/>
      <c r="D777" s="170"/>
      <c r="E777" s="170"/>
      <c r="F777" s="171"/>
      <c r="G777" s="171"/>
    </row>
    <row r="778" spans="1:7" s="218" customFormat="1">
      <c r="A778" s="403"/>
      <c r="B778" s="194"/>
      <c r="C778" s="64"/>
      <c r="D778" s="85"/>
      <c r="E778" s="221"/>
      <c r="F778" s="222"/>
      <c r="G778" s="212"/>
    </row>
    <row r="779" spans="1:7" s="218" customFormat="1">
      <c r="A779" s="403"/>
      <c r="B779" s="194"/>
      <c r="C779" s="64"/>
      <c r="D779" s="85"/>
      <c r="E779" s="221"/>
      <c r="F779" s="222"/>
      <c r="G779" s="224"/>
    </row>
    <row r="780" spans="1:7" s="218" customFormat="1">
      <c r="A780" s="403"/>
      <c r="B780" s="194"/>
      <c r="C780" s="64"/>
      <c r="D780" s="85"/>
      <c r="E780" s="221"/>
      <c r="F780" s="222"/>
      <c r="G780" s="224"/>
    </row>
    <row r="781" spans="1:7" s="218" customFormat="1">
      <c r="A781" s="403"/>
      <c r="B781" s="194"/>
      <c r="C781" s="64"/>
      <c r="D781" s="85"/>
      <c r="E781" s="221"/>
      <c r="F781" s="222"/>
      <c r="G781" s="224"/>
    </row>
    <row r="782" spans="1:7" s="172" customFormat="1">
      <c r="A782" s="404"/>
      <c r="B782" s="398"/>
      <c r="C782" s="398"/>
      <c r="D782" s="398"/>
      <c r="E782" s="398"/>
      <c r="F782" s="398"/>
      <c r="G782" s="188"/>
    </row>
    <row r="783" spans="1:7" s="172" customFormat="1">
      <c r="A783" s="399"/>
      <c r="B783" s="400"/>
      <c r="C783" s="400"/>
      <c r="D783" s="400"/>
      <c r="E783" s="400"/>
      <c r="F783" s="400"/>
      <c r="G783" s="401"/>
    </row>
    <row r="784" spans="1:7" s="71" customFormat="1">
      <c r="A784" s="402"/>
      <c r="B784" s="161"/>
      <c r="C784" s="408"/>
      <c r="D784" s="409"/>
      <c r="E784" s="409"/>
      <c r="F784" s="409"/>
      <c r="G784" s="410"/>
    </row>
    <row r="785" spans="1:7" s="172" customFormat="1">
      <c r="A785" s="403"/>
      <c r="B785" s="168"/>
      <c r="C785" s="169"/>
      <c r="D785" s="170"/>
      <c r="E785" s="170"/>
      <c r="F785" s="171"/>
      <c r="G785" s="171"/>
    </row>
    <row r="786" spans="1:7" s="218" customFormat="1">
      <c r="A786" s="403"/>
      <c r="B786" s="194"/>
      <c r="C786" s="64"/>
      <c r="D786" s="85"/>
      <c r="E786" s="221"/>
      <c r="F786" s="222"/>
      <c r="G786" s="212"/>
    </row>
    <row r="787" spans="1:7" s="218" customFormat="1">
      <c r="A787" s="403"/>
      <c r="B787" s="194"/>
      <c r="C787" s="64"/>
      <c r="D787" s="85"/>
      <c r="E787" s="221"/>
      <c r="F787" s="222"/>
      <c r="G787" s="224"/>
    </row>
    <row r="788" spans="1:7" s="218" customFormat="1">
      <c r="A788" s="403"/>
      <c r="B788" s="194"/>
      <c r="C788" s="64"/>
      <c r="D788" s="85"/>
      <c r="E788" s="221"/>
      <c r="F788" s="222"/>
      <c r="G788" s="224"/>
    </row>
    <row r="789" spans="1:7" s="218" customFormat="1">
      <c r="A789" s="403"/>
      <c r="B789" s="194"/>
      <c r="C789" s="64"/>
      <c r="D789" s="85"/>
      <c r="E789" s="221"/>
      <c r="F789" s="222"/>
      <c r="G789" s="224"/>
    </row>
    <row r="790" spans="1:7" s="172" customFormat="1">
      <c r="A790" s="404"/>
      <c r="B790" s="398"/>
      <c r="C790" s="398"/>
      <c r="D790" s="398"/>
      <c r="E790" s="398"/>
      <c r="F790" s="398"/>
      <c r="G790" s="188"/>
    </row>
    <row r="791" spans="1:7" s="172" customFormat="1">
      <c r="A791" s="399"/>
      <c r="B791" s="400"/>
      <c r="C791" s="400"/>
      <c r="D791" s="400"/>
      <c r="E791" s="400"/>
      <c r="F791" s="400"/>
      <c r="G791" s="401"/>
    </row>
    <row r="792" spans="1:7" s="71" customFormat="1">
      <c r="A792" s="402"/>
      <c r="B792" s="161"/>
      <c r="C792" s="408"/>
      <c r="D792" s="409"/>
      <c r="E792" s="409"/>
      <c r="F792" s="409"/>
      <c r="G792" s="410"/>
    </row>
    <row r="793" spans="1:7" s="215" customFormat="1">
      <c r="A793" s="403"/>
      <c r="B793" s="168"/>
      <c r="C793" s="169"/>
      <c r="D793" s="170"/>
      <c r="E793" s="170"/>
      <c r="F793" s="213"/>
      <c r="G793" s="214"/>
    </row>
    <row r="794" spans="1:7" s="218" customFormat="1">
      <c r="A794" s="403"/>
      <c r="B794" s="205"/>
      <c r="C794" s="64"/>
      <c r="D794" s="85"/>
      <c r="E794" s="239"/>
      <c r="F794" s="92"/>
      <c r="G794" s="217"/>
    </row>
    <row r="795" spans="1:7" s="218" customFormat="1">
      <c r="A795" s="403"/>
      <c r="B795" s="194"/>
      <c r="C795" s="64"/>
      <c r="D795" s="85"/>
      <c r="E795" s="237"/>
      <c r="F795" s="92"/>
      <c r="G795" s="217"/>
    </row>
    <row r="796" spans="1:7" s="218" customFormat="1">
      <c r="A796" s="403"/>
      <c r="B796" s="194"/>
      <c r="C796" s="64"/>
      <c r="D796" s="85"/>
      <c r="E796" s="237"/>
      <c r="F796" s="92"/>
      <c r="G796" s="217"/>
    </row>
    <row r="797" spans="1:7" s="215" customFormat="1">
      <c r="A797" s="404"/>
      <c r="B797" s="398"/>
      <c r="C797" s="398"/>
      <c r="D797" s="398"/>
      <c r="E797" s="398"/>
      <c r="F797" s="398"/>
      <c r="G797" s="219"/>
    </row>
    <row r="798" spans="1:7" s="215" customFormat="1">
      <c r="A798" s="399"/>
      <c r="B798" s="400"/>
      <c r="C798" s="400"/>
      <c r="D798" s="400"/>
      <c r="E798" s="400"/>
      <c r="F798" s="400"/>
      <c r="G798" s="401"/>
    </row>
    <row r="799" spans="1:7" s="71" customFormat="1">
      <c r="A799" s="402"/>
      <c r="B799" s="161"/>
      <c r="C799" s="408"/>
      <c r="D799" s="409"/>
      <c r="E799" s="409"/>
      <c r="F799" s="409"/>
      <c r="G799" s="410"/>
    </row>
    <row r="800" spans="1:7" s="172" customFormat="1">
      <c r="A800" s="403"/>
      <c r="B800" s="168"/>
      <c r="C800" s="169"/>
      <c r="D800" s="170"/>
      <c r="E800" s="170"/>
      <c r="F800" s="171"/>
      <c r="G800" s="171"/>
    </row>
    <row r="801" spans="1:7" s="218" customFormat="1">
      <c r="A801" s="403"/>
      <c r="B801" s="205"/>
      <c r="C801" s="64"/>
      <c r="D801" s="85"/>
      <c r="E801" s="221"/>
      <c r="F801" s="216"/>
      <c r="G801" s="216"/>
    </row>
    <row r="802" spans="1:7" s="218" customFormat="1">
      <c r="A802" s="403"/>
      <c r="B802" s="194"/>
      <c r="C802" s="64"/>
      <c r="D802" s="85"/>
      <c r="E802" s="221"/>
      <c r="F802" s="222"/>
      <c r="G802" s="224"/>
    </row>
    <row r="803" spans="1:7" s="218" customFormat="1">
      <c r="A803" s="403"/>
      <c r="B803" s="194"/>
      <c r="C803" s="64"/>
      <c r="D803" s="85"/>
      <c r="E803" s="221"/>
      <c r="F803" s="222"/>
      <c r="G803" s="224"/>
    </row>
    <row r="804" spans="1:7" s="172" customFormat="1">
      <c r="A804" s="404"/>
      <c r="B804" s="398"/>
      <c r="C804" s="398"/>
      <c r="D804" s="398"/>
      <c r="E804" s="398"/>
      <c r="F804" s="398"/>
      <c r="G804" s="188"/>
    </row>
    <row r="805" spans="1:7" s="172" customFormat="1">
      <c r="A805" s="399"/>
      <c r="B805" s="400"/>
      <c r="C805" s="400"/>
      <c r="D805" s="400"/>
      <c r="E805" s="400"/>
      <c r="F805" s="400"/>
      <c r="G805" s="401"/>
    </row>
    <row r="806" spans="1:7" s="71" customFormat="1">
      <c r="A806" s="402"/>
      <c r="B806" s="161"/>
      <c r="C806" s="408"/>
      <c r="D806" s="409"/>
      <c r="E806" s="409"/>
      <c r="F806" s="409"/>
      <c r="G806" s="410"/>
    </row>
    <row r="807" spans="1:7" s="215" customFormat="1">
      <c r="A807" s="403"/>
      <c r="B807" s="168"/>
      <c r="C807" s="169"/>
      <c r="D807" s="170"/>
      <c r="E807" s="170"/>
      <c r="F807" s="213"/>
      <c r="G807" s="214"/>
    </row>
    <row r="808" spans="1:7" s="218" customFormat="1">
      <c r="A808" s="403"/>
      <c r="B808" s="205"/>
      <c r="C808" s="64"/>
      <c r="D808" s="85"/>
      <c r="E808" s="220"/>
      <c r="F808" s="92"/>
      <c r="G808" s="217"/>
    </row>
    <row r="809" spans="1:7" s="218" customFormat="1">
      <c r="A809" s="403"/>
      <c r="B809" s="194"/>
      <c r="C809" s="64"/>
      <c r="D809" s="85"/>
      <c r="E809" s="221"/>
      <c r="F809" s="90"/>
      <c r="G809" s="217"/>
    </row>
    <row r="810" spans="1:7" s="218" customFormat="1">
      <c r="A810" s="403"/>
      <c r="B810" s="194"/>
      <c r="C810" s="64"/>
      <c r="D810" s="85"/>
      <c r="E810" s="221"/>
      <c r="F810" s="90"/>
      <c r="G810" s="217"/>
    </row>
    <row r="811" spans="1:7" s="215" customFormat="1">
      <c r="A811" s="404"/>
      <c r="B811" s="398"/>
      <c r="C811" s="398"/>
      <c r="D811" s="398"/>
      <c r="E811" s="398"/>
      <c r="F811" s="398"/>
      <c r="G811" s="219"/>
    </row>
    <row r="812" spans="1:7" s="215" customFormat="1">
      <c r="A812" s="399"/>
      <c r="B812" s="400"/>
      <c r="C812" s="400"/>
      <c r="D812" s="400"/>
      <c r="E812" s="400"/>
      <c r="F812" s="400"/>
      <c r="G812" s="401"/>
    </row>
    <row r="813" spans="1:7" s="71" customFormat="1">
      <c r="A813" s="402"/>
      <c r="B813" s="161"/>
      <c r="C813" s="408"/>
      <c r="D813" s="409"/>
      <c r="E813" s="409"/>
      <c r="F813" s="409"/>
      <c r="G813" s="410"/>
    </row>
    <row r="814" spans="1:7" s="172" customFormat="1">
      <c r="A814" s="403"/>
      <c r="B814" s="168"/>
      <c r="C814" s="169"/>
      <c r="D814" s="170"/>
      <c r="E814" s="170"/>
      <c r="F814" s="171"/>
      <c r="G814" s="171"/>
    </row>
    <row r="815" spans="1:7" s="218" customFormat="1">
      <c r="A815" s="403"/>
      <c r="B815" s="194"/>
      <c r="C815" s="64"/>
      <c r="D815" s="194"/>
      <c r="E815" s="221"/>
      <c r="F815" s="222"/>
      <c r="G815" s="212"/>
    </row>
    <row r="816" spans="1:7" s="218" customFormat="1">
      <c r="A816" s="403"/>
      <c r="B816" s="194"/>
      <c r="C816" s="64"/>
      <c r="D816" s="85"/>
      <c r="E816" s="221"/>
      <c r="F816" s="222"/>
      <c r="G816" s="212"/>
    </row>
    <row r="817" spans="1:7" s="218" customFormat="1">
      <c r="A817" s="403"/>
      <c r="B817" s="194"/>
      <c r="C817" s="64"/>
      <c r="D817" s="85"/>
      <c r="E817" s="221"/>
      <c r="F817" s="222"/>
      <c r="G817" s="212"/>
    </row>
    <row r="818" spans="1:7" s="218" customFormat="1">
      <c r="A818" s="403"/>
      <c r="B818" s="194"/>
      <c r="C818" s="64"/>
      <c r="D818" s="85"/>
      <c r="E818" s="221"/>
      <c r="F818" s="222"/>
      <c r="G818" s="212"/>
    </row>
    <row r="819" spans="1:7" s="218" customFormat="1">
      <c r="A819" s="403"/>
      <c r="B819" s="194"/>
      <c r="C819" s="64"/>
      <c r="D819" s="85"/>
      <c r="E819" s="221"/>
      <c r="F819" s="222"/>
      <c r="G819" s="212"/>
    </row>
    <row r="820" spans="1:7" s="218" customFormat="1">
      <c r="A820" s="403"/>
      <c r="B820" s="194"/>
      <c r="C820" s="64"/>
      <c r="D820" s="85"/>
      <c r="E820" s="221"/>
      <c r="F820" s="222"/>
      <c r="G820" s="212"/>
    </row>
    <row r="821" spans="1:7" s="218" customFormat="1">
      <c r="A821" s="403"/>
      <c r="B821" s="194"/>
      <c r="C821" s="64"/>
      <c r="D821" s="85"/>
      <c r="E821" s="221"/>
      <c r="F821" s="222"/>
      <c r="G821" s="212"/>
    </row>
    <row r="822" spans="1:7" s="218" customFormat="1">
      <c r="A822" s="403"/>
      <c r="B822" s="194"/>
      <c r="C822" s="64"/>
      <c r="D822" s="85"/>
      <c r="E822" s="221"/>
      <c r="F822" s="222"/>
      <c r="G822" s="212"/>
    </row>
    <row r="823" spans="1:7" s="172" customFormat="1">
      <c r="A823" s="404"/>
      <c r="B823" s="398"/>
      <c r="C823" s="398"/>
      <c r="D823" s="398"/>
      <c r="E823" s="398"/>
      <c r="F823" s="398"/>
      <c r="G823" s="188"/>
    </row>
    <row r="824" spans="1:7" s="172" customFormat="1">
      <c r="A824" s="399"/>
      <c r="B824" s="400"/>
      <c r="C824" s="400"/>
      <c r="D824" s="400"/>
      <c r="E824" s="400"/>
      <c r="F824" s="400"/>
      <c r="G824" s="401"/>
    </row>
    <row r="825" spans="1:7" s="71" customFormat="1">
      <c r="A825" s="402"/>
      <c r="B825" s="161"/>
      <c r="C825" s="408"/>
      <c r="D825" s="409"/>
      <c r="E825" s="409"/>
      <c r="F825" s="409"/>
      <c r="G825" s="410"/>
    </row>
    <row r="826" spans="1:7" s="172" customFormat="1">
      <c r="A826" s="403"/>
      <c r="B826" s="168"/>
      <c r="C826" s="169"/>
      <c r="D826" s="170"/>
      <c r="E826" s="170"/>
      <c r="F826" s="171"/>
      <c r="G826" s="171"/>
    </row>
    <row r="827" spans="1:7" s="218" customFormat="1">
      <c r="A827" s="403"/>
      <c r="B827" s="194"/>
      <c r="C827" s="64"/>
      <c r="D827" s="85"/>
      <c r="E827" s="221"/>
      <c r="F827" s="222"/>
      <c r="G827" s="212"/>
    </row>
    <row r="828" spans="1:7" s="218" customFormat="1">
      <c r="A828" s="403"/>
      <c r="B828" s="194"/>
      <c r="C828" s="64"/>
      <c r="D828" s="85"/>
      <c r="E828" s="221"/>
      <c r="F828" s="222"/>
      <c r="G828" s="212"/>
    </row>
    <row r="829" spans="1:7" s="218" customFormat="1">
      <c r="A829" s="403"/>
      <c r="B829" s="194"/>
      <c r="C829" s="64"/>
      <c r="D829" s="85"/>
      <c r="E829" s="221"/>
      <c r="F829" s="222"/>
      <c r="G829" s="212"/>
    </row>
    <row r="830" spans="1:7" s="218" customFormat="1">
      <c r="A830" s="403"/>
      <c r="B830" s="194"/>
      <c r="C830" s="64"/>
      <c r="D830" s="85"/>
      <c r="E830" s="221"/>
      <c r="F830" s="222"/>
      <c r="G830" s="212"/>
    </row>
    <row r="831" spans="1:7" s="218" customFormat="1">
      <c r="A831" s="403"/>
      <c r="B831" s="194"/>
      <c r="C831" s="64"/>
      <c r="D831" s="85"/>
      <c r="E831" s="221"/>
      <c r="F831" s="222"/>
      <c r="G831" s="212"/>
    </row>
    <row r="832" spans="1:7" s="218" customFormat="1">
      <c r="A832" s="403"/>
      <c r="B832" s="194"/>
      <c r="C832" s="64"/>
      <c r="D832" s="85"/>
      <c r="E832" s="221"/>
      <c r="F832" s="222"/>
      <c r="G832" s="212"/>
    </row>
    <row r="833" spans="1:7" s="172" customFormat="1">
      <c r="A833" s="404"/>
      <c r="B833" s="398"/>
      <c r="C833" s="398"/>
      <c r="D833" s="398"/>
      <c r="E833" s="398"/>
      <c r="F833" s="398"/>
      <c r="G833" s="188"/>
    </row>
    <row r="834" spans="1:7" s="172" customFormat="1">
      <c r="A834" s="399"/>
      <c r="B834" s="400"/>
      <c r="C834" s="400"/>
      <c r="D834" s="400"/>
      <c r="E834" s="400"/>
      <c r="F834" s="400"/>
      <c r="G834" s="401"/>
    </row>
    <row r="835" spans="1:7" s="71" customFormat="1">
      <c r="A835" s="402"/>
      <c r="B835" s="161"/>
      <c r="C835" s="408"/>
      <c r="D835" s="409"/>
      <c r="E835" s="409"/>
      <c r="F835" s="409"/>
      <c r="G835" s="410"/>
    </row>
    <row r="836" spans="1:7" s="172" customFormat="1">
      <c r="A836" s="403"/>
      <c r="B836" s="168"/>
      <c r="C836" s="169"/>
      <c r="D836" s="170"/>
      <c r="E836" s="170"/>
      <c r="F836" s="171"/>
      <c r="G836" s="171"/>
    </row>
    <row r="837" spans="1:7" s="218" customFormat="1">
      <c r="A837" s="403"/>
      <c r="B837" s="194"/>
      <c r="C837" s="64"/>
      <c r="D837" s="85"/>
      <c r="E837" s="221"/>
      <c r="F837" s="222"/>
      <c r="G837" s="212"/>
    </row>
    <row r="838" spans="1:7" s="218" customFormat="1">
      <c r="A838" s="403"/>
      <c r="B838" s="205"/>
      <c r="C838" s="64"/>
      <c r="D838" s="85"/>
      <c r="E838" s="221"/>
      <c r="F838" s="224"/>
      <c r="G838" s="224"/>
    </row>
    <row r="839" spans="1:7" s="218" customFormat="1">
      <c r="A839" s="403"/>
      <c r="B839" s="205"/>
      <c r="C839" s="64"/>
      <c r="D839" s="85"/>
      <c r="E839" s="221"/>
      <c r="F839" s="224"/>
      <c r="G839" s="224"/>
    </row>
    <row r="840" spans="1:7" s="172" customFormat="1">
      <c r="A840" s="404"/>
      <c r="B840" s="398"/>
      <c r="C840" s="398"/>
      <c r="D840" s="398"/>
      <c r="E840" s="398"/>
      <c r="F840" s="398"/>
      <c r="G840" s="188"/>
    </row>
    <row r="841" spans="1:7" s="172" customFormat="1">
      <c r="A841" s="399"/>
      <c r="B841" s="400"/>
      <c r="C841" s="400"/>
      <c r="D841" s="400"/>
      <c r="E841" s="400"/>
      <c r="F841" s="400"/>
      <c r="G841" s="401"/>
    </row>
    <row r="842" spans="1:7" s="71" customFormat="1">
      <c r="A842" s="402"/>
      <c r="B842" s="161"/>
      <c r="C842" s="408"/>
      <c r="D842" s="409"/>
      <c r="E842" s="409"/>
      <c r="F842" s="409"/>
      <c r="G842" s="410"/>
    </row>
    <row r="843" spans="1:7" s="172" customFormat="1">
      <c r="A843" s="403"/>
      <c r="B843" s="168"/>
      <c r="C843" s="169"/>
      <c r="D843" s="170"/>
      <c r="E843" s="170"/>
      <c r="F843" s="171"/>
      <c r="G843" s="171"/>
    </row>
    <row r="844" spans="1:7" s="218" customFormat="1">
      <c r="A844" s="403"/>
      <c r="B844" s="194"/>
      <c r="C844" s="64"/>
      <c r="D844" s="85"/>
      <c r="E844" s="221"/>
      <c r="F844" s="222"/>
      <c r="G844" s="212"/>
    </row>
    <row r="845" spans="1:7" s="218" customFormat="1">
      <c r="A845" s="403"/>
      <c r="B845" s="205"/>
      <c r="C845" s="64"/>
      <c r="D845" s="85"/>
      <c r="E845" s="221"/>
      <c r="F845" s="216"/>
      <c r="G845" s="224"/>
    </row>
    <row r="846" spans="1:7" s="218" customFormat="1">
      <c r="A846" s="403"/>
      <c r="B846" s="205"/>
      <c r="C846" s="64"/>
      <c r="D846" s="85"/>
      <c r="E846" s="221"/>
      <c r="F846" s="224"/>
      <c r="G846" s="224"/>
    </row>
    <row r="847" spans="1:7" s="172" customFormat="1">
      <c r="A847" s="404"/>
      <c r="B847" s="398"/>
      <c r="C847" s="398"/>
      <c r="D847" s="398"/>
      <c r="E847" s="398"/>
      <c r="F847" s="398"/>
      <c r="G847" s="188"/>
    </row>
    <row r="848" spans="1:7" s="172" customFormat="1">
      <c r="A848" s="399"/>
      <c r="B848" s="400"/>
      <c r="C848" s="400"/>
      <c r="D848" s="400"/>
      <c r="E848" s="400"/>
      <c r="F848" s="400"/>
      <c r="G848" s="401"/>
    </row>
    <row r="849" spans="1:7" s="71" customFormat="1">
      <c r="A849" s="402"/>
      <c r="B849" s="161"/>
      <c r="C849" s="408"/>
      <c r="D849" s="409"/>
      <c r="E849" s="409"/>
      <c r="F849" s="409"/>
      <c r="G849" s="410"/>
    </row>
    <row r="850" spans="1:7" s="172" customFormat="1">
      <c r="A850" s="403"/>
      <c r="B850" s="168"/>
      <c r="C850" s="169"/>
      <c r="D850" s="170"/>
      <c r="E850" s="170"/>
      <c r="F850" s="171"/>
      <c r="G850" s="171"/>
    </row>
    <row r="851" spans="1:7" s="218" customFormat="1">
      <c r="A851" s="403"/>
      <c r="B851" s="85"/>
      <c r="C851" s="64"/>
      <c r="D851" s="247"/>
      <c r="E851" s="239"/>
      <c r="F851" s="248"/>
      <c r="G851" s="249"/>
    </row>
    <row r="852" spans="1:7" s="218" customFormat="1">
      <c r="A852" s="403"/>
      <c r="B852" s="85"/>
      <c r="C852" s="64"/>
      <c r="D852" s="247"/>
      <c r="E852" s="239"/>
      <c r="F852" s="248"/>
      <c r="G852" s="249"/>
    </row>
    <row r="853" spans="1:7" s="218" customFormat="1">
      <c r="A853" s="403"/>
      <c r="B853" s="85"/>
      <c r="C853" s="64"/>
      <c r="D853" s="247"/>
      <c r="E853" s="239"/>
      <c r="F853" s="248"/>
      <c r="G853" s="250"/>
    </row>
    <row r="854" spans="1:7" s="218" customFormat="1">
      <c r="A854" s="403"/>
      <c r="B854" s="85"/>
      <c r="C854" s="64"/>
      <c r="D854" s="247"/>
      <c r="E854" s="239"/>
      <c r="F854" s="248"/>
      <c r="G854" s="250"/>
    </row>
    <row r="855" spans="1:7" s="218" customFormat="1">
      <c r="A855" s="403"/>
      <c r="B855" s="194"/>
      <c r="C855" s="64"/>
      <c r="D855" s="65"/>
      <c r="E855" s="239"/>
      <c r="F855" s="251"/>
      <c r="G855" s="250"/>
    </row>
    <row r="856" spans="1:7" s="218" customFormat="1">
      <c r="A856" s="403"/>
      <c r="B856" s="194"/>
      <c r="C856" s="64"/>
      <c r="D856" s="65"/>
      <c r="E856" s="239"/>
      <c r="F856" s="251"/>
      <c r="G856" s="250"/>
    </row>
    <row r="857" spans="1:7" s="172" customFormat="1">
      <c r="A857" s="404"/>
      <c r="B857" s="398"/>
      <c r="C857" s="398"/>
      <c r="D857" s="398"/>
      <c r="E857" s="398"/>
      <c r="F857" s="398"/>
      <c r="G857" s="188"/>
    </row>
    <row r="858" spans="1:7" s="172" customFormat="1">
      <c r="A858" s="399"/>
      <c r="B858" s="400"/>
      <c r="C858" s="400"/>
      <c r="D858" s="400"/>
      <c r="E858" s="400"/>
      <c r="F858" s="400"/>
      <c r="G858" s="401"/>
    </row>
    <row r="859" spans="1:7" s="71" customFormat="1">
      <c r="A859" s="402"/>
      <c r="B859" s="161"/>
      <c r="C859" s="408"/>
      <c r="D859" s="409"/>
      <c r="E859" s="409"/>
      <c r="F859" s="409"/>
      <c r="G859" s="410"/>
    </row>
    <row r="860" spans="1:7" s="172" customFormat="1">
      <c r="A860" s="403"/>
      <c r="B860" s="168"/>
      <c r="C860" s="169"/>
      <c r="D860" s="170"/>
      <c r="E860" s="170"/>
      <c r="F860" s="171"/>
      <c r="G860" s="171"/>
    </row>
    <row r="861" spans="1:7" s="218" customFormat="1">
      <c r="A861" s="403"/>
      <c r="B861" s="194"/>
      <c r="C861" s="64"/>
      <c r="D861" s="85"/>
      <c r="E861" s="221"/>
      <c r="F861" s="222"/>
      <c r="G861" s="212"/>
    </row>
    <row r="862" spans="1:7" s="218" customFormat="1">
      <c r="A862" s="403"/>
      <c r="B862" s="194"/>
      <c r="C862" s="64"/>
      <c r="D862" s="85"/>
      <c r="E862" s="221"/>
      <c r="F862" s="222"/>
      <c r="G862" s="212"/>
    </row>
    <row r="863" spans="1:7" s="172" customFormat="1">
      <c r="A863" s="404"/>
      <c r="B863" s="398"/>
      <c r="C863" s="398"/>
      <c r="D863" s="398"/>
      <c r="E863" s="398"/>
      <c r="F863" s="398"/>
      <c r="G863" s="188"/>
    </row>
    <row r="864" spans="1:7" s="172" customFormat="1">
      <c r="A864" s="399"/>
      <c r="B864" s="400"/>
      <c r="C864" s="400"/>
      <c r="D864" s="400"/>
      <c r="E864" s="400"/>
      <c r="F864" s="400"/>
      <c r="G864" s="401"/>
    </row>
    <row r="865" spans="1:7" s="71" customFormat="1">
      <c r="A865" s="402"/>
      <c r="B865" s="161"/>
      <c r="C865" s="408"/>
      <c r="D865" s="409"/>
      <c r="E865" s="409"/>
      <c r="F865" s="409"/>
      <c r="G865" s="410"/>
    </row>
    <row r="866" spans="1:7" s="215" customFormat="1">
      <c r="A866" s="403"/>
      <c r="B866" s="168"/>
      <c r="C866" s="169"/>
      <c r="D866" s="170"/>
      <c r="E866" s="170"/>
      <c r="F866" s="213"/>
      <c r="G866" s="214"/>
    </row>
    <row r="867" spans="1:7" s="218" customFormat="1">
      <c r="A867" s="403"/>
      <c r="B867" s="194"/>
      <c r="C867" s="64"/>
      <c r="D867" s="85"/>
      <c r="E867" s="221"/>
      <c r="F867" s="90"/>
      <c r="G867" s="217"/>
    </row>
    <row r="868" spans="1:7" s="218" customFormat="1">
      <c r="A868" s="403"/>
      <c r="B868" s="194"/>
      <c r="C868" s="64"/>
      <c r="D868" s="85"/>
      <c r="E868" s="221"/>
      <c r="F868" s="90"/>
      <c r="G868" s="217"/>
    </row>
    <row r="869" spans="1:7" s="218" customFormat="1">
      <c r="A869" s="404"/>
      <c r="B869" s="398"/>
      <c r="C869" s="398"/>
      <c r="D869" s="398"/>
      <c r="E869" s="398"/>
      <c r="F869" s="398"/>
      <c r="G869" s="219"/>
    </row>
    <row r="870" spans="1:7" s="215" customFormat="1">
      <c r="A870" s="399"/>
      <c r="B870" s="400"/>
      <c r="C870" s="400"/>
      <c r="D870" s="400"/>
      <c r="E870" s="400"/>
      <c r="F870" s="400"/>
      <c r="G870" s="401"/>
    </row>
    <row r="871" spans="1:7" s="71" customFormat="1">
      <c r="A871" s="402"/>
      <c r="B871" s="161"/>
      <c r="C871" s="408"/>
      <c r="D871" s="409"/>
      <c r="E871" s="409"/>
      <c r="F871" s="409"/>
      <c r="G871" s="410"/>
    </row>
    <row r="872" spans="1:7" s="172" customFormat="1">
      <c r="A872" s="403"/>
      <c r="B872" s="168"/>
      <c r="C872" s="169"/>
      <c r="D872" s="170"/>
      <c r="E872" s="170"/>
      <c r="F872" s="171"/>
      <c r="G872" s="171"/>
    </row>
    <row r="873" spans="1:7" s="218" customFormat="1">
      <c r="A873" s="403"/>
      <c r="B873" s="194"/>
      <c r="C873" s="64"/>
      <c r="D873" s="85"/>
      <c r="E873" s="221"/>
      <c r="F873" s="222"/>
      <c r="G873" s="212"/>
    </row>
    <row r="874" spans="1:7" s="218" customFormat="1">
      <c r="A874" s="403"/>
      <c r="B874" s="194"/>
      <c r="C874" s="64"/>
      <c r="D874" s="85"/>
      <c r="E874" s="221"/>
      <c r="F874" s="222"/>
      <c r="G874" s="212"/>
    </row>
    <row r="875" spans="1:7" s="218" customFormat="1">
      <c r="A875" s="403"/>
      <c r="B875" s="205"/>
      <c r="C875" s="64"/>
      <c r="D875" s="85"/>
      <c r="E875" s="221"/>
      <c r="F875" s="216"/>
      <c r="G875" s="212"/>
    </row>
    <row r="876" spans="1:7" s="172" customFormat="1">
      <c r="A876" s="404"/>
      <c r="B876" s="398"/>
      <c r="C876" s="398"/>
      <c r="D876" s="398"/>
      <c r="E876" s="398"/>
      <c r="F876" s="398"/>
      <c r="G876" s="188"/>
    </row>
    <row r="877" spans="1:7" s="172" customFormat="1">
      <c r="A877" s="399"/>
      <c r="B877" s="400"/>
      <c r="C877" s="400"/>
      <c r="D877" s="400"/>
      <c r="E877" s="400"/>
      <c r="F877" s="400"/>
      <c r="G877" s="401"/>
    </row>
    <row r="878" spans="1:7" s="71" customFormat="1">
      <c r="A878" s="402"/>
      <c r="B878" s="161"/>
      <c r="C878" s="408"/>
      <c r="D878" s="409"/>
      <c r="E878" s="409"/>
      <c r="F878" s="409"/>
      <c r="G878" s="410"/>
    </row>
    <row r="879" spans="1:7" s="172" customFormat="1">
      <c r="A879" s="403"/>
      <c r="B879" s="168"/>
      <c r="C879" s="169"/>
      <c r="D879" s="170"/>
      <c r="E879" s="170"/>
      <c r="F879" s="171"/>
      <c r="G879" s="171"/>
    </row>
    <row r="880" spans="1:7" s="218" customFormat="1">
      <c r="A880" s="403"/>
      <c r="B880" s="194"/>
      <c r="C880" s="64"/>
      <c r="D880" s="85"/>
      <c r="E880" s="221"/>
      <c r="F880" s="222"/>
      <c r="G880" s="212"/>
    </row>
    <row r="881" spans="1:7" s="218" customFormat="1">
      <c r="A881" s="403"/>
      <c r="B881" s="194"/>
      <c r="C881" s="64"/>
      <c r="D881" s="85"/>
      <c r="E881" s="221"/>
      <c r="F881" s="222"/>
      <c r="G881" s="212"/>
    </row>
    <row r="882" spans="1:7" s="218" customFormat="1">
      <c r="A882" s="403"/>
      <c r="B882" s="194"/>
      <c r="C882" s="64"/>
      <c r="D882" s="85"/>
      <c r="E882" s="221"/>
      <c r="F882" s="222"/>
      <c r="G882" s="212"/>
    </row>
    <row r="883" spans="1:7" s="172" customFormat="1">
      <c r="A883" s="404"/>
      <c r="B883" s="398"/>
      <c r="C883" s="398"/>
      <c r="D883" s="398"/>
      <c r="E883" s="398"/>
      <c r="F883" s="398"/>
      <c r="G883" s="188"/>
    </row>
    <row r="884" spans="1:7" s="172" customFormat="1">
      <c r="A884" s="399"/>
      <c r="B884" s="400"/>
      <c r="C884" s="400"/>
      <c r="D884" s="400"/>
      <c r="E884" s="400"/>
      <c r="F884" s="400"/>
      <c r="G884" s="401"/>
    </row>
    <row r="885" spans="1:7" s="71" customFormat="1">
      <c r="A885" s="402"/>
      <c r="B885" s="161"/>
      <c r="C885" s="408"/>
      <c r="D885" s="409"/>
      <c r="E885" s="409"/>
      <c r="F885" s="409"/>
      <c r="G885" s="410"/>
    </row>
    <row r="886" spans="1:7" s="172" customFormat="1">
      <c r="A886" s="403"/>
      <c r="B886" s="168"/>
      <c r="C886" s="169"/>
      <c r="D886" s="170"/>
      <c r="E886" s="170"/>
      <c r="F886" s="171"/>
      <c r="G886" s="171"/>
    </row>
    <row r="887" spans="1:7" s="234" customFormat="1">
      <c r="A887" s="403"/>
      <c r="B887" s="85"/>
      <c r="C887" s="252"/>
      <c r="D887" s="85"/>
      <c r="E887" s="239"/>
      <c r="F887" s="253"/>
      <c r="G887" s="217"/>
    </row>
    <row r="888" spans="1:7" s="234" customFormat="1">
      <c r="A888" s="403"/>
      <c r="B888" s="85"/>
      <c r="C888" s="252"/>
      <c r="D888" s="85"/>
      <c r="E888" s="239"/>
      <c r="F888" s="253"/>
      <c r="G888" s="217"/>
    </row>
    <row r="889" spans="1:7" s="234" customFormat="1">
      <c r="A889" s="403"/>
      <c r="B889" s="85"/>
      <c r="C889" s="252"/>
      <c r="D889" s="85"/>
      <c r="E889" s="239"/>
      <c r="F889" s="253"/>
      <c r="G889" s="217"/>
    </row>
    <row r="890" spans="1:7" s="234" customFormat="1">
      <c r="A890" s="403"/>
      <c r="B890" s="85"/>
      <c r="C890" s="252"/>
      <c r="D890" s="85"/>
      <c r="E890" s="239"/>
      <c r="F890" s="253"/>
      <c r="G890" s="235"/>
    </row>
    <row r="891" spans="1:7" s="234" customFormat="1">
      <c r="A891" s="403"/>
      <c r="B891" s="85"/>
      <c r="C891" s="252"/>
      <c r="D891" s="85"/>
      <c r="E891" s="239"/>
      <c r="F891" s="253"/>
      <c r="G891" s="235"/>
    </row>
    <row r="892" spans="1:7" s="234" customFormat="1">
      <c r="A892" s="403"/>
      <c r="B892" s="85"/>
      <c r="C892" s="252"/>
      <c r="D892" s="85"/>
      <c r="E892" s="239"/>
      <c r="F892" s="253"/>
      <c r="G892" s="235"/>
    </row>
    <row r="893" spans="1:7" s="234" customFormat="1">
      <c r="A893" s="403"/>
      <c r="B893" s="85"/>
      <c r="C893" s="252"/>
      <c r="D893" s="85"/>
      <c r="E893" s="239"/>
      <c r="F893" s="253"/>
      <c r="G893" s="235"/>
    </row>
    <row r="894" spans="1:7" s="234" customFormat="1">
      <c r="A894" s="403"/>
      <c r="B894" s="85"/>
      <c r="C894" s="252"/>
      <c r="D894" s="85"/>
      <c r="E894" s="239"/>
      <c r="F894" s="253"/>
      <c r="G894" s="217"/>
    </row>
    <row r="895" spans="1:7" s="234" customFormat="1">
      <c r="A895" s="403"/>
      <c r="B895" s="85"/>
      <c r="C895" s="64"/>
      <c r="D895" s="205"/>
      <c r="E895" s="239"/>
      <c r="F895" s="217"/>
      <c r="G895" s="217"/>
    </row>
    <row r="896" spans="1:7" s="234" customFormat="1">
      <c r="A896" s="403"/>
      <c r="B896" s="194"/>
      <c r="C896" s="64"/>
      <c r="D896" s="85"/>
      <c r="E896" s="239"/>
      <c r="F896" s="246"/>
      <c r="G896" s="217"/>
    </row>
    <row r="897" spans="1:7" s="172" customFormat="1">
      <c r="A897" s="404"/>
      <c r="B897" s="398"/>
      <c r="C897" s="398"/>
      <c r="D897" s="398"/>
      <c r="E897" s="398"/>
      <c r="F897" s="398"/>
      <c r="G897" s="188"/>
    </row>
    <row r="898" spans="1:7" s="172" customFormat="1">
      <c r="A898" s="399"/>
      <c r="B898" s="400"/>
      <c r="C898" s="400"/>
      <c r="D898" s="400"/>
      <c r="E898" s="400"/>
      <c r="F898" s="400"/>
      <c r="G898" s="401"/>
    </row>
    <row r="899" spans="1:7" s="71" customFormat="1">
      <c r="A899" s="402"/>
      <c r="B899" s="161"/>
      <c r="C899" s="408"/>
      <c r="D899" s="409"/>
      <c r="E899" s="409"/>
      <c r="F899" s="409"/>
      <c r="G899" s="410"/>
    </row>
    <row r="900" spans="1:7" s="172" customFormat="1">
      <c r="A900" s="403"/>
      <c r="B900" s="168"/>
      <c r="C900" s="169"/>
      <c r="D900" s="170"/>
      <c r="E900" s="170"/>
      <c r="F900" s="171"/>
      <c r="G900" s="171"/>
    </row>
    <row r="901" spans="1:7" s="218" customFormat="1">
      <c r="A901" s="403"/>
      <c r="B901" s="85"/>
      <c r="C901" s="254"/>
      <c r="D901" s="85"/>
      <c r="E901" s="239"/>
      <c r="F901" s="255"/>
      <c r="G901" s="217"/>
    </row>
    <row r="902" spans="1:7" s="218" customFormat="1">
      <c r="A902" s="403"/>
      <c r="B902" s="85"/>
      <c r="C902" s="254"/>
      <c r="D902" s="85"/>
      <c r="E902" s="239"/>
      <c r="F902" s="256"/>
      <c r="G902" s="235"/>
    </row>
    <row r="903" spans="1:7" s="218" customFormat="1">
      <c r="A903" s="403"/>
      <c r="B903" s="194"/>
      <c r="C903" s="64"/>
      <c r="D903" s="85"/>
      <c r="E903" s="239"/>
      <c r="F903" s="257"/>
      <c r="G903" s="235"/>
    </row>
    <row r="904" spans="1:7" s="218" customFormat="1">
      <c r="A904" s="403"/>
      <c r="B904" s="194"/>
      <c r="C904" s="64"/>
      <c r="D904" s="85"/>
      <c r="E904" s="239"/>
      <c r="F904" s="257"/>
      <c r="G904" s="235"/>
    </row>
    <row r="905" spans="1:7" s="218" customFormat="1">
      <c r="A905" s="403"/>
      <c r="B905" s="85"/>
      <c r="C905" s="254"/>
      <c r="D905" s="85"/>
      <c r="E905" s="239"/>
      <c r="F905" s="63"/>
      <c r="G905" s="235"/>
    </row>
    <row r="906" spans="1:7" s="218" customFormat="1">
      <c r="A906" s="403"/>
      <c r="B906" s="85"/>
      <c r="C906" s="254"/>
      <c r="D906" s="85"/>
      <c r="E906" s="239"/>
      <c r="F906" s="63"/>
      <c r="G906" s="235"/>
    </row>
    <row r="907" spans="1:7" s="218" customFormat="1">
      <c r="A907" s="403"/>
      <c r="B907" s="85"/>
      <c r="C907" s="254"/>
      <c r="D907" s="85"/>
      <c r="E907" s="239"/>
      <c r="F907" s="63"/>
      <c r="G907" s="235"/>
    </row>
    <row r="908" spans="1:7" s="218" customFormat="1">
      <c r="A908" s="403"/>
      <c r="B908" s="85"/>
      <c r="C908" s="254"/>
      <c r="D908" s="85"/>
      <c r="E908" s="239"/>
      <c r="F908" s="63"/>
      <c r="G908" s="235"/>
    </row>
    <row r="909" spans="1:7" s="218" customFormat="1">
      <c r="A909" s="403"/>
      <c r="B909" s="85"/>
      <c r="C909" s="64"/>
      <c r="D909" s="205"/>
      <c r="E909" s="239"/>
      <c r="F909" s="64"/>
      <c r="G909" s="217"/>
    </row>
    <row r="910" spans="1:7" s="218" customFormat="1">
      <c r="A910" s="403"/>
      <c r="B910" s="194"/>
      <c r="C910" s="64"/>
      <c r="D910" s="85"/>
      <c r="E910" s="239"/>
      <c r="F910" s="240"/>
      <c r="G910" s="235"/>
    </row>
    <row r="911" spans="1:7" s="218" customFormat="1">
      <c r="A911" s="403"/>
      <c r="B911" s="194"/>
      <c r="C911" s="64"/>
      <c r="D911" s="85"/>
      <c r="E911" s="239"/>
      <c r="F911" s="240"/>
      <c r="G911" s="235"/>
    </row>
    <row r="912" spans="1:7" s="172" customFormat="1">
      <c r="A912" s="404"/>
      <c r="B912" s="398"/>
      <c r="C912" s="398"/>
      <c r="D912" s="398"/>
      <c r="E912" s="398"/>
      <c r="F912" s="398"/>
      <c r="G912" s="188"/>
    </row>
    <row r="913" spans="1:7" s="172" customFormat="1">
      <c r="A913" s="399"/>
      <c r="B913" s="400"/>
      <c r="C913" s="400"/>
      <c r="D913" s="400"/>
      <c r="E913" s="400"/>
      <c r="F913" s="400"/>
      <c r="G913" s="401"/>
    </row>
    <row r="914" spans="1:7" s="71" customFormat="1">
      <c r="A914" s="83"/>
      <c r="B914" s="371"/>
      <c r="C914" s="372"/>
      <c r="D914" s="372"/>
      <c r="E914" s="372"/>
      <c r="F914" s="372"/>
      <c r="G914" s="373"/>
    </row>
    <row r="915" spans="1:7" s="71" customFormat="1">
      <c r="A915" s="411"/>
      <c r="B915" s="161"/>
      <c r="C915" s="408"/>
      <c r="D915" s="409"/>
      <c r="E915" s="409"/>
      <c r="F915" s="409"/>
      <c r="G915" s="410"/>
    </row>
    <row r="916" spans="1:7" s="172" customFormat="1">
      <c r="A916" s="412"/>
      <c r="B916" s="168"/>
      <c r="C916" s="169"/>
      <c r="D916" s="170"/>
      <c r="E916" s="170"/>
      <c r="F916" s="171"/>
      <c r="G916" s="171"/>
    </row>
    <row r="917" spans="1:7" s="218" customFormat="1">
      <c r="A917" s="412"/>
      <c r="B917" s="194"/>
      <c r="C917" s="64"/>
      <c r="D917" s="85"/>
      <c r="E917" s="221"/>
      <c r="F917" s="222"/>
      <c r="G917" s="212"/>
    </row>
    <row r="918" spans="1:7" s="218" customFormat="1">
      <c r="A918" s="412"/>
      <c r="B918" s="205"/>
      <c r="C918" s="64"/>
      <c r="D918" s="85"/>
      <c r="E918" s="221"/>
      <c r="F918" s="216"/>
      <c r="G918" s="224"/>
    </row>
    <row r="919" spans="1:7" s="218" customFormat="1">
      <c r="A919" s="412"/>
      <c r="B919" s="205"/>
      <c r="C919" s="64"/>
      <c r="D919" s="85"/>
      <c r="E919" s="221"/>
      <c r="F919" s="224"/>
      <c r="G919" s="224"/>
    </row>
    <row r="920" spans="1:7" s="172" customFormat="1">
      <c r="A920" s="413"/>
      <c r="B920" s="398"/>
      <c r="C920" s="398"/>
      <c r="D920" s="398"/>
      <c r="E920" s="398"/>
      <c r="F920" s="398"/>
      <c r="G920" s="188"/>
    </row>
    <row r="921" spans="1:7" s="172" customFormat="1">
      <c r="A921" s="399"/>
      <c r="B921" s="400"/>
      <c r="C921" s="400"/>
      <c r="D921" s="400"/>
      <c r="E921" s="400"/>
      <c r="F921" s="400"/>
      <c r="G921" s="401"/>
    </row>
    <row r="922" spans="1:7" s="71" customFormat="1">
      <c r="A922" s="411"/>
      <c r="B922" s="161"/>
      <c r="C922" s="408"/>
      <c r="D922" s="409"/>
      <c r="E922" s="409"/>
      <c r="F922" s="409"/>
      <c r="G922" s="410"/>
    </row>
    <row r="923" spans="1:7" s="172" customFormat="1">
      <c r="A923" s="412"/>
      <c r="B923" s="168"/>
      <c r="C923" s="169"/>
      <c r="D923" s="170"/>
      <c r="E923" s="170"/>
      <c r="F923" s="171"/>
      <c r="G923" s="171"/>
    </row>
    <row r="924" spans="1:7" s="218" customFormat="1">
      <c r="A924" s="412"/>
      <c r="B924" s="190"/>
      <c r="C924" s="208"/>
      <c r="D924" s="118"/>
      <c r="E924" s="232"/>
      <c r="F924" s="258"/>
      <c r="G924" s="212"/>
    </row>
    <row r="925" spans="1:7" s="172" customFormat="1">
      <c r="A925" s="413"/>
      <c r="B925" s="398"/>
      <c r="C925" s="398"/>
      <c r="D925" s="398"/>
      <c r="E925" s="398"/>
      <c r="F925" s="398"/>
      <c r="G925" s="188"/>
    </row>
    <row r="926" spans="1:7" s="172" customFormat="1">
      <c r="A926" s="399"/>
      <c r="B926" s="400"/>
      <c r="C926" s="400"/>
      <c r="D926" s="400"/>
      <c r="E926" s="400"/>
      <c r="F926" s="400"/>
      <c r="G926" s="401"/>
    </row>
    <row r="927" spans="1:7" s="71" customFormat="1">
      <c r="A927" s="411"/>
      <c r="B927" s="161"/>
      <c r="C927" s="408"/>
      <c r="D927" s="409"/>
      <c r="E927" s="409"/>
      <c r="F927" s="409"/>
      <c r="G927" s="410"/>
    </row>
    <row r="928" spans="1:7" s="172" customFormat="1">
      <c r="A928" s="412"/>
      <c r="B928" s="168"/>
      <c r="C928" s="169"/>
      <c r="D928" s="170"/>
      <c r="E928" s="170"/>
      <c r="F928" s="171"/>
      <c r="G928" s="171"/>
    </row>
    <row r="929" spans="1:8" s="218" customFormat="1">
      <c r="A929" s="412"/>
      <c r="B929" s="190"/>
      <c r="C929" s="67"/>
      <c r="D929" s="118"/>
      <c r="E929" s="232"/>
      <c r="F929" s="258"/>
      <c r="G929" s="246"/>
    </row>
    <row r="930" spans="1:8" s="218" customFormat="1">
      <c r="A930" s="412"/>
      <c r="B930" s="231"/>
      <c r="C930" s="64"/>
      <c r="D930" s="118"/>
      <c r="E930" s="232"/>
      <c r="F930" s="233"/>
      <c r="G930" s="246"/>
    </row>
    <row r="931" spans="1:8" s="172" customFormat="1">
      <c r="A931" s="413"/>
      <c r="B931" s="398"/>
      <c r="C931" s="398"/>
      <c r="D931" s="398"/>
      <c r="E931" s="398"/>
      <c r="F931" s="398"/>
      <c r="G931" s="188"/>
    </row>
    <row r="932" spans="1:8" s="172" customFormat="1">
      <c r="A932" s="399"/>
      <c r="B932" s="400"/>
      <c r="C932" s="400"/>
      <c r="D932" s="400"/>
      <c r="E932" s="400"/>
      <c r="F932" s="400"/>
      <c r="G932" s="401"/>
    </row>
    <row r="933" spans="1:8" s="71" customFormat="1">
      <c r="A933" s="411"/>
      <c r="B933" s="161"/>
      <c r="C933" s="408"/>
      <c r="D933" s="409"/>
      <c r="E933" s="409"/>
      <c r="F933" s="409"/>
      <c r="G933" s="410"/>
    </row>
    <row r="934" spans="1:8" s="172" customFormat="1">
      <c r="A934" s="412"/>
      <c r="B934" s="168"/>
      <c r="C934" s="169"/>
      <c r="D934" s="170"/>
      <c r="E934" s="170"/>
      <c r="F934" s="171"/>
      <c r="G934" s="171"/>
    </row>
    <row r="935" spans="1:8" s="261" customFormat="1">
      <c r="A935" s="412"/>
      <c r="B935" s="205"/>
      <c r="C935" s="228"/>
      <c r="D935" s="118"/>
      <c r="E935" s="232"/>
      <c r="F935" s="233"/>
      <c r="G935" s="259"/>
      <c r="H935" s="260"/>
    </row>
    <row r="936" spans="1:8" s="262" customFormat="1">
      <c r="A936" s="412"/>
      <c r="B936" s="205"/>
      <c r="C936" s="228"/>
      <c r="D936" s="118"/>
      <c r="E936" s="232"/>
      <c r="F936" s="233"/>
      <c r="G936" s="259"/>
      <c r="H936" s="260"/>
    </row>
    <row r="937" spans="1:8" s="262" customFormat="1">
      <c r="A937" s="412"/>
      <c r="B937" s="205"/>
      <c r="C937" s="228"/>
      <c r="D937" s="118"/>
      <c r="E937" s="232"/>
      <c r="F937" s="233"/>
      <c r="G937" s="259"/>
      <c r="H937" s="260"/>
    </row>
    <row r="938" spans="1:8" s="262" customFormat="1">
      <c r="A938" s="412"/>
      <c r="B938" s="205"/>
      <c r="C938" s="228"/>
      <c r="D938" s="118"/>
      <c r="E938" s="232"/>
      <c r="F938" s="233"/>
      <c r="G938" s="259"/>
      <c r="H938" s="260"/>
    </row>
    <row r="939" spans="1:8" s="262" customFormat="1">
      <c r="A939" s="412"/>
      <c r="B939" s="205"/>
      <c r="C939" s="228"/>
      <c r="D939" s="118"/>
      <c r="E939" s="232"/>
      <c r="F939" s="233"/>
      <c r="G939" s="259"/>
      <c r="H939" s="260"/>
    </row>
    <row r="940" spans="1:8" s="262" customFormat="1">
      <c r="A940" s="412"/>
      <c r="B940" s="205"/>
      <c r="C940" s="228"/>
      <c r="D940" s="118"/>
      <c r="E940" s="232"/>
      <c r="F940" s="233"/>
      <c r="G940" s="259"/>
      <c r="H940" s="260"/>
    </row>
    <row r="941" spans="1:8" s="70" customFormat="1">
      <c r="A941" s="412"/>
      <c r="B941" s="205"/>
      <c r="C941" s="228"/>
      <c r="D941" s="118"/>
      <c r="E941" s="232"/>
      <c r="F941" s="233"/>
      <c r="G941" s="259"/>
      <c r="H941" s="260"/>
    </row>
    <row r="942" spans="1:8" s="261" customFormat="1">
      <c r="A942" s="412"/>
      <c r="B942" s="205"/>
      <c r="C942" s="228"/>
      <c r="D942" s="118"/>
      <c r="E942" s="232"/>
      <c r="F942" s="233"/>
      <c r="G942" s="259"/>
      <c r="H942" s="260"/>
    </row>
    <row r="943" spans="1:8" s="262" customFormat="1">
      <c r="A943" s="412"/>
      <c r="B943" s="205"/>
      <c r="C943" s="228"/>
      <c r="D943" s="118"/>
      <c r="E943" s="232"/>
      <c r="F943" s="233"/>
      <c r="G943" s="259"/>
      <c r="H943" s="260"/>
    </row>
    <row r="944" spans="1:8" s="262" customFormat="1">
      <c r="A944" s="412"/>
      <c r="B944" s="205"/>
      <c r="C944" s="228"/>
      <c r="D944" s="118"/>
      <c r="E944" s="232"/>
      <c r="F944" s="233"/>
      <c r="G944" s="259"/>
      <c r="H944" s="260"/>
    </row>
    <row r="945" spans="1:8" s="262" customFormat="1">
      <c r="A945" s="412"/>
      <c r="B945" s="205"/>
      <c r="C945" s="228"/>
      <c r="D945" s="118"/>
      <c r="E945" s="232"/>
      <c r="F945" s="233"/>
      <c r="G945" s="259"/>
      <c r="H945" s="260"/>
    </row>
    <row r="946" spans="1:8" s="262" customFormat="1">
      <c r="A946" s="412"/>
      <c r="B946" s="205"/>
      <c r="C946" s="228"/>
      <c r="D946" s="118"/>
      <c r="E946" s="232"/>
      <c r="F946" s="263"/>
      <c r="G946" s="259"/>
      <c r="H946" s="260"/>
    </row>
    <row r="947" spans="1:8" s="262" customFormat="1">
      <c r="A947" s="412"/>
      <c r="B947" s="205"/>
      <c r="C947" s="228"/>
      <c r="D947" s="118"/>
      <c r="E947" s="232"/>
      <c r="F947" s="233"/>
      <c r="G947" s="259"/>
      <c r="H947" s="260"/>
    </row>
    <row r="948" spans="1:8" s="70" customFormat="1">
      <c r="A948" s="412"/>
      <c r="B948" s="205"/>
      <c r="C948" s="228"/>
      <c r="D948" s="118"/>
      <c r="E948" s="232"/>
      <c r="F948" s="233"/>
      <c r="G948" s="259"/>
      <c r="H948" s="260"/>
    </row>
    <row r="949" spans="1:8" s="261" customFormat="1">
      <c r="A949" s="412"/>
      <c r="B949" s="231"/>
      <c r="C949" s="64"/>
      <c r="D949" s="118"/>
      <c r="E949" s="232"/>
      <c r="F949" s="233"/>
      <c r="G949" s="259"/>
      <c r="H949" s="260"/>
    </row>
    <row r="950" spans="1:8" s="262" customFormat="1">
      <c r="A950" s="412"/>
      <c r="B950" s="205"/>
      <c r="C950" s="228"/>
      <c r="D950" s="118"/>
      <c r="E950" s="232"/>
      <c r="F950" s="233"/>
      <c r="G950" s="259"/>
      <c r="H950" s="260"/>
    </row>
    <row r="951" spans="1:8" s="262" customFormat="1">
      <c r="A951" s="412"/>
      <c r="B951" s="205"/>
      <c r="C951" s="228"/>
      <c r="D951" s="118"/>
      <c r="E951" s="232"/>
      <c r="F951" s="233"/>
      <c r="G951" s="259"/>
      <c r="H951" s="260"/>
    </row>
    <row r="952" spans="1:8" s="262" customFormat="1">
      <c r="A952" s="412"/>
      <c r="B952" s="205"/>
      <c r="C952" s="228"/>
      <c r="D952" s="118"/>
      <c r="E952" s="232"/>
      <c r="F952" s="233"/>
      <c r="G952" s="259"/>
      <c r="H952" s="260"/>
    </row>
    <row r="953" spans="1:8" s="262" customFormat="1">
      <c r="A953" s="412"/>
      <c r="B953" s="205"/>
      <c r="C953" s="228"/>
      <c r="D953" s="118"/>
      <c r="E953" s="232"/>
      <c r="F953" s="233"/>
      <c r="G953" s="259"/>
      <c r="H953" s="260"/>
    </row>
    <row r="954" spans="1:8" s="262" customFormat="1">
      <c r="A954" s="412"/>
      <c r="B954" s="205"/>
      <c r="C954" s="228"/>
      <c r="D954" s="118"/>
      <c r="E954" s="232"/>
      <c r="F954" s="233"/>
      <c r="G954" s="259"/>
      <c r="H954" s="260"/>
    </row>
    <row r="955" spans="1:8" s="172" customFormat="1">
      <c r="A955" s="413"/>
      <c r="B955" s="398"/>
      <c r="C955" s="398"/>
      <c r="D955" s="398"/>
      <c r="E955" s="398"/>
      <c r="F955" s="398"/>
      <c r="G955" s="188"/>
    </row>
    <row r="956" spans="1:8" s="172" customFormat="1">
      <c r="A956" s="399"/>
      <c r="B956" s="400"/>
      <c r="C956" s="400"/>
      <c r="D956" s="400"/>
      <c r="E956" s="400"/>
      <c r="F956" s="400"/>
      <c r="G956" s="401"/>
    </row>
    <row r="957" spans="1:8" s="71" customFormat="1">
      <c r="A957" s="411"/>
      <c r="B957" s="161"/>
      <c r="C957" s="408"/>
      <c r="D957" s="409"/>
      <c r="E957" s="409"/>
      <c r="F957" s="409"/>
      <c r="G957" s="410"/>
    </row>
    <row r="958" spans="1:8" s="172" customFormat="1">
      <c r="A958" s="412"/>
      <c r="B958" s="168"/>
      <c r="C958" s="169"/>
      <c r="D958" s="170"/>
      <c r="E958" s="170"/>
      <c r="F958" s="171"/>
      <c r="G958" s="171"/>
    </row>
    <row r="959" spans="1:8" s="218" customFormat="1">
      <c r="A959" s="412"/>
      <c r="B959" s="190"/>
      <c r="C959" s="67"/>
      <c r="D959" s="118"/>
      <c r="E959" s="232"/>
      <c r="F959" s="258"/>
      <c r="G959" s="217"/>
    </row>
    <row r="960" spans="1:8" s="218" customFormat="1">
      <c r="A960" s="412"/>
      <c r="B960" s="231"/>
      <c r="C960" s="64"/>
      <c r="D960" s="118"/>
      <c r="E960" s="232"/>
      <c r="F960" s="233"/>
      <c r="G960" s="217"/>
    </row>
    <row r="961" spans="1:7" s="172" customFormat="1">
      <c r="A961" s="413"/>
      <c r="B961" s="398"/>
      <c r="C961" s="398"/>
      <c r="D961" s="398"/>
      <c r="E961" s="398"/>
      <c r="F961" s="398"/>
      <c r="G961" s="188"/>
    </row>
    <row r="962" spans="1:7" s="172" customFormat="1">
      <c r="A962" s="399"/>
      <c r="B962" s="400"/>
      <c r="C962" s="400"/>
      <c r="D962" s="400"/>
      <c r="E962" s="400"/>
      <c r="F962" s="400"/>
      <c r="G962" s="401"/>
    </row>
    <row r="963" spans="1:7" s="71" customFormat="1">
      <c r="A963" s="411"/>
      <c r="B963" s="161"/>
      <c r="C963" s="408"/>
      <c r="D963" s="409"/>
      <c r="E963" s="409"/>
      <c r="F963" s="409"/>
      <c r="G963" s="410"/>
    </row>
    <row r="964" spans="1:7" s="172" customFormat="1">
      <c r="A964" s="412"/>
      <c r="B964" s="168"/>
      <c r="C964" s="169"/>
      <c r="D964" s="170"/>
      <c r="E964" s="170"/>
      <c r="F964" s="171"/>
      <c r="G964" s="171"/>
    </row>
    <row r="965" spans="1:7" s="218" customFormat="1">
      <c r="A965" s="412"/>
      <c r="B965" s="190"/>
      <c r="C965" s="67"/>
      <c r="D965" s="118"/>
      <c r="E965" s="232"/>
      <c r="F965" s="258"/>
      <c r="G965" s="217"/>
    </row>
    <row r="966" spans="1:7" s="218" customFormat="1">
      <c r="A966" s="412"/>
      <c r="B966" s="231"/>
      <c r="C966" s="64"/>
      <c r="D966" s="118"/>
      <c r="E966" s="232"/>
      <c r="F966" s="233"/>
      <c r="G966" s="217"/>
    </row>
    <row r="967" spans="1:7" s="172" customFormat="1">
      <c r="A967" s="413"/>
      <c r="B967" s="398"/>
      <c r="C967" s="398"/>
      <c r="D967" s="398"/>
      <c r="E967" s="398"/>
      <c r="F967" s="398"/>
      <c r="G967" s="188"/>
    </row>
    <row r="968" spans="1:7" s="172" customFormat="1">
      <c r="A968" s="399"/>
      <c r="B968" s="400"/>
      <c r="C968" s="400"/>
      <c r="D968" s="400"/>
      <c r="E968" s="400"/>
      <c r="F968" s="400"/>
      <c r="G968" s="401"/>
    </row>
    <row r="969" spans="1:7" s="71" customFormat="1">
      <c r="A969" s="411"/>
      <c r="B969" s="161"/>
      <c r="C969" s="408"/>
      <c r="D969" s="409"/>
      <c r="E969" s="409"/>
      <c r="F969" s="409"/>
      <c r="G969" s="410"/>
    </row>
    <row r="970" spans="1:7" s="172" customFormat="1">
      <c r="A970" s="412"/>
      <c r="B970" s="168"/>
      <c r="C970" s="169"/>
      <c r="D970" s="170"/>
      <c r="E970" s="170"/>
      <c r="F970" s="171"/>
      <c r="G970" s="171"/>
    </row>
    <row r="971" spans="1:7" s="218" customFormat="1">
      <c r="A971" s="412"/>
      <c r="B971" s="194"/>
      <c r="C971" s="64"/>
      <c r="D971" s="85"/>
      <c r="E971" s="221"/>
      <c r="F971" s="222"/>
      <c r="G971" s="212"/>
    </row>
    <row r="972" spans="1:7" s="218" customFormat="1">
      <c r="A972" s="412"/>
      <c r="B972" s="205"/>
      <c r="C972" s="64"/>
      <c r="D972" s="85"/>
      <c r="E972" s="221"/>
      <c r="F972" s="216"/>
      <c r="G972" s="212"/>
    </row>
    <row r="973" spans="1:7" s="218" customFormat="1">
      <c r="A973" s="412"/>
      <c r="B973" s="205"/>
      <c r="C973" s="64"/>
      <c r="D973" s="85"/>
      <c r="E973" s="221"/>
      <c r="F973" s="216"/>
      <c r="G973" s="212"/>
    </row>
    <row r="974" spans="1:7" s="172" customFormat="1">
      <c r="A974" s="413"/>
      <c r="B974" s="398"/>
      <c r="C974" s="398"/>
      <c r="D974" s="398"/>
      <c r="E974" s="398"/>
      <c r="F974" s="398"/>
      <c r="G974" s="188"/>
    </row>
    <row r="975" spans="1:7" s="172" customFormat="1">
      <c r="A975" s="399"/>
      <c r="B975" s="400"/>
      <c r="C975" s="400"/>
      <c r="D975" s="400"/>
      <c r="E975" s="400"/>
      <c r="F975" s="400"/>
      <c r="G975" s="401"/>
    </row>
    <row r="976" spans="1:7" s="71" customFormat="1">
      <c r="A976" s="411"/>
      <c r="B976" s="161"/>
      <c r="C976" s="408"/>
      <c r="D976" s="409"/>
      <c r="E976" s="409"/>
      <c r="F976" s="409"/>
      <c r="G976" s="410"/>
    </row>
    <row r="977" spans="1:7" s="172" customFormat="1">
      <c r="A977" s="412"/>
      <c r="B977" s="168"/>
      <c r="C977" s="169"/>
      <c r="D977" s="170"/>
      <c r="E977" s="170"/>
      <c r="F977" s="171"/>
      <c r="G977" s="171"/>
    </row>
    <row r="978" spans="1:7" s="218" customFormat="1">
      <c r="A978" s="412"/>
      <c r="B978" s="194"/>
      <c r="C978" s="64"/>
      <c r="D978" s="85"/>
      <c r="E978" s="221"/>
      <c r="F978" s="222"/>
      <c r="G978" s="212"/>
    </row>
    <row r="979" spans="1:7" s="218" customFormat="1">
      <c r="A979" s="412"/>
      <c r="B979" s="205"/>
      <c r="C979" s="64"/>
      <c r="D979" s="85"/>
      <c r="E979" s="221"/>
      <c r="F979" s="216"/>
      <c r="G979" s="212"/>
    </row>
    <row r="980" spans="1:7" s="218" customFormat="1">
      <c r="A980" s="412"/>
      <c r="B980" s="205"/>
      <c r="C980" s="64"/>
      <c r="D980" s="85"/>
      <c r="E980" s="221"/>
      <c r="F980" s="222"/>
      <c r="G980" s="212"/>
    </row>
    <row r="981" spans="1:7" s="172" customFormat="1">
      <c r="A981" s="413"/>
      <c r="B981" s="398"/>
      <c r="C981" s="398"/>
      <c r="D981" s="398"/>
      <c r="E981" s="398"/>
      <c r="F981" s="398"/>
      <c r="G981" s="188"/>
    </row>
    <row r="982" spans="1:7" s="172" customFormat="1">
      <c r="A982" s="399"/>
      <c r="B982" s="400"/>
      <c r="C982" s="400"/>
      <c r="D982" s="400"/>
      <c r="E982" s="400"/>
      <c r="F982" s="400"/>
      <c r="G982" s="401"/>
    </row>
    <row r="983" spans="1:7" s="71" customFormat="1">
      <c r="A983" s="411"/>
      <c r="B983" s="162"/>
      <c r="C983" s="437"/>
      <c r="D983" s="437"/>
      <c r="E983" s="437"/>
      <c r="F983" s="437"/>
      <c r="G983" s="437"/>
    </row>
    <row r="984" spans="1:7" s="172" customFormat="1">
      <c r="A984" s="412"/>
      <c r="B984" s="168"/>
      <c r="C984" s="169"/>
      <c r="D984" s="170"/>
      <c r="E984" s="170"/>
      <c r="F984" s="171"/>
      <c r="G984" s="171"/>
    </row>
    <row r="985" spans="1:7" s="218" customFormat="1">
      <c r="A985" s="412"/>
      <c r="B985" s="114"/>
      <c r="C985" s="68"/>
      <c r="D985" s="118"/>
      <c r="E985" s="209"/>
      <c r="F985" s="69"/>
      <c r="G985" s="210"/>
    </row>
    <row r="986" spans="1:7" s="218" customFormat="1">
      <c r="A986" s="412"/>
      <c r="B986" s="114"/>
      <c r="C986" s="68"/>
      <c r="D986" s="118"/>
      <c r="E986" s="209"/>
      <c r="F986" s="69"/>
      <c r="G986" s="210"/>
    </row>
    <row r="987" spans="1:7" s="218" customFormat="1">
      <c r="A987" s="412"/>
      <c r="B987" s="114"/>
      <c r="C987" s="68"/>
      <c r="D987" s="118"/>
      <c r="E987" s="209"/>
      <c r="F987" s="69"/>
      <c r="G987" s="210"/>
    </row>
    <row r="988" spans="1:7" s="172" customFormat="1">
      <c r="A988" s="413"/>
      <c r="B988" s="398"/>
      <c r="C988" s="398"/>
      <c r="D988" s="398"/>
      <c r="E988" s="398"/>
      <c r="F988" s="398"/>
      <c r="G988" s="188"/>
    </row>
    <row r="989" spans="1:7" s="172" customFormat="1">
      <c r="A989" s="399"/>
      <c r="B989" s="400"/>
      <c r="C989" s="400"/>
      <c r="D989" s="400"/>
      <c r="E989" s="400"/>
      <c r="F989" s="400"/>
      <c r="G989" s="401"/>
    </row>
    <row r="990" spans="1:7" s="71" customFormat="1">
      <c r="A990" s="411"/>
      <c r="B990" s="161"/>
      <c r="C990" s="408"/>
      <c r="D990" s="409"/>
      <c r="E990" s="409"/>
      <c r="F990" s="409"/>
      <c r="G990" s="410"/>
    </row>
    <row r="991" spans="1:7" s="172" customFormat="1">
      <c r="A991" s="412"/>
      <c r="B991" s="168"/>
      <c r="C991" s="169"/>
      <c r="D991" s="170"/>
      <c r="E991" s="170"/>
      <c r="F991" s="171"/>
      <c r="G991" s="171"/>
    </row>
    <row r="992" spans="1:7" s="218" customFormat="1">
      <c r="A992" s="412"/>
      <c r="B992" s="190"/>
      <c r="C992" s="67"/>
      <c r="D992" s="118"/>
      <c r="E992" s="232"/>
      <c r="F992" s="258"/>
      <c r="G992" s="217"/>
    </row>
    <row r="993" spans="1:7" s="218" customFormat="1">
      <c r="A993" s="412"/>
      <c r="B993" s="231"/>
      <c r="C993" s="64"/>
      <c r="D993" s="118"/>
      <c r="E993" s="232"/>
      <c r="F993" s="233"/>
      <c r="G993" s="217"/>
    </row>
    <row r="994" spans="1:7" s="172" customFormat="1">
      <c r="A994" s="413"/>
      <c r="B994" s="398"/>
      <c r="C994" s="398"/>
      <c r="D994" s="398"/>
      <c r="E994" s="398"/>
      <c r="F994" s="398"/>
      <c r="G994" s="188"/>
    </row>
    <row r="995" spans="1:7" s="172" customFormat="1">
      <c r="A995" s="399"/>
      <c r="B995" s="400"/>
      <c r="C995" s="400"/>
      <c r="D995" s="400"/>
      <c r="E995" s="400"/>
      <c r="F995" s="400"/>
      <c r="G995" s="401"/>
    </row>
    <row r="996" spans="1:7" s="71" customFormat="1">
      <c r="A996" s="411"/>
      <c r="B996" s="161"/>
      <c r="C996" s="408"/>
      <c r="D996" s="409"/>
      <c r="E996" s="409"/>
      <c r="F996" s="409"/>
      <c r="G996" s="410"/>
    </row>
    <row r="997" spans="1:7" s="172" customFormat="1">
      <c r="A997" s="412"/>
      <c r="B997" s="168"/>
      <c r="C997" s="169"/>
      <c r="D997" s="170"/>
      <c r="E997" s="170"/>
      <c r="F997" s="171"/>
      <c r="G997" s="171"/>
    </row>
    <row r="998" spans="1:7" s="218" customFormat="1">
      <c r="A998" s="412"/>
      <c r="B998" s="205"/>
      <c r="C998" s="64"/>
      <c r="D998" s="85"/>
      <c r="E998" s="221"/>
      <c r="F998" s="222"/>
      <c r="G998" s="212"/>
    </row>
    <row r="999" spans="1:7" s="218" customFormat="1">
      <c r="A999" s="412"/>
      <c r="B999" s="205"/>
      <c r="C999" s="64"/>
      <c r="D999" s="85"/>
      <c r="E999" s="221"/>
      <c r="F999" s="216"/>
      <c r="G999" s="212"/>
    </row>
    <row r="1000" spans="1:7" s="218" customFormat="1">
      <c r="A1000" s="412"/>
      <c r="B1000" s="205"/>
      <c r="C1000" s="64"/>
      <c r="D1000" s="85"/>
      <c r="E1000" s="221"/>
      <c r="F1000" s="216"/>
      <c r="G1000" s="212"/>
    </row>
    <row r="1001" spans="1:7" s="172" customFormat="1">
      <c r="A1001" s="413"/>
      <c r="B1001" s="398"/>
      <c r="C1001" s="398"/>
      <c r="D1001" s="398"/>
      <c r="E1001" s="398"/>
      <c r="F1001" s="398"/>
      <c r="G1001" s="188"/>
    </row>
    <row r="1002" spans="1:7" s="172" customFormat="1">
      <c r="A1002" s="399"/>
      <c r="B1002" s="400"/>
      <c r="C1002" s="400"/>
      <c r="D1002" s="400"/>
      <c r="E1002" s="400"/>
      <c r="F1002" s="400"/>
      <c r="G1002" s="401"/>
    </row>
    <row r="1003" spans="1:7" s="71" customFormat="1" ht="30.75" customHeight="1">
      <c r="A1003" s="411"/>
      <c r="B1003" s="161"/>
      <c r="C1003" s="408"/>
      <c r="D1003" s="409"/>
      <c r="E1003" s="409"/>
      <c r="F1003" s="409"/>
      <c r="G1003" s="410"/>
    </row>
    <row r="1004" spans="1:7" s="215" customFormat="1">
      <c r="A1004" s="412"/>
      <c r="B1004" s="168"/>
      <c r="C1004" s="169"/>
      <c r="D1004" s="170"/>
      <c r="E1004" s="170"/>
      <c r="F1004" s="213"/>
      <c r="G1004" s="214"/>
    </row>
    <row r="1005" spans="1:7" s="218" customFormat="1">
      <c r="A1005" s="412"/>
      <c r="B1005" s="84"/>
      <c r="C1005" s="208"/>
      <c r="D1005" s="75"/>
      <c r="E1005" s="237"/>
      <c r="F1005" s="264"/>
      <c r="G1005" s="217"/>
    </row>
    <row r="1006" spans="1:7" s="218" customFormat="1">
      <c r="A1006" s="412"/>
      <c r="B1006" s="84"/>
      <c r="C1006" s="208"/>
      <c r="D1006" s="75"/>
      <c r="E1006" s="237"/>
      <c r="F1006" s="264"/>
      <c r="G1006" s="217"/>
    </row>
    <row r="1007" spans="1:7" s="218" customFormat="1">
      <c r="A1007" s="412"/>
      <c r="B1007" s="194"/>
      <c r="C1007" s="64"/>
      <c r="D1007" s="75"/>
      <c r="E1007" s="237"/>
      <c r="F1007" s="92"/>
      <c r="G1007" s="217"/>
    </row>
    <row r="1008" spans="1:7" s="218" customFormat="1">
      <c r="A1008" s="412"/>
      <c r="B1008" s="194"/>
      <c r="C1008" s="64"/>
      <c r="D1008" s="75"/>
      <c r="E1008" s="237"/>
      <c r="F1008" s="92"/>
      <c r="G1008" s="217"/>
    </row>
    <row r="1009" spans="1:7" s="215" customFormat="1">
      <c r="A1009" s="413"/>
      <c r="B1009" s="398"/>
      <c r="C1009" s="398"/>
      <c r="D1009" s="398"/>
      <c r="E1009" s="398"/>
      <c r="F1009" s="398"/>
      <c r="G1009" s="219"/>
    </row>
    <row r="1010" spans="1:7" s="215" customFormat="1">
      <c r="A1010" s="399"/>
      <c r="B1010" s="400"/>
      <c r="C1010" s="400"/>
      <c r="D1010" s="400"/>
      <c r="E1010" s="400"/>
      <c r="F1010" s="400"/>
      <c r="G1010" s="401"/>
    </row>
    <row r="1011" spans="1:7" s="71" customFormat="1">
      <c r="A1011" s="411"/>
      <c r="B1011" s="161"/>
      <c r="C1011" s="408"/>
      <c r="D1011" s="409"/>
      <c r="E1011" s="409"/>
      <c r="F1011" s="409"/>
      <c r="G1011" s="410"/>
    </row>
    <row r="1012" spans="1:7" s="215" customFormat="1">
      <c r="A1012" s="412"/>
      <c r="B1012" s="168"/>
      <c r="C1012" s="169"/>
      <c r="D1012" s="170"/>
      <c r="E1012" s="170"/>
      <c r="F1012" s="213"/>
      <c r="G1012" s="214"/>
    </row>
    <row r="1013" spans="1:7" s="218" customFormat="1">
      <c r="A1013" s="412"/>
      <c r="B1013" s="84"/>
      <c r="C1013" s="208"/>
      <c r="D1013" s="75"/>
      <c r="E1013" s="237"/>
      <c r="F1013" s="264"/>
      <c r="G1013" s="217"/>
    </row>
    <row r="1014" spans="1:7" s="218" customFormat="1">
      <c r="A1014" s="412"/>
      <c r="B1014" s="194"/>
      <c r="C1014" s="64"/>
      <c r="D1014" s="75"/>
      <c r="E1014" s="237"/>
      <c r="F1014" s="92"/>
      <c r="G1014" s="235"/>
    </row>
    <row r="1015" spans="1:7" s="218" customFormat="1">
      <c r="A1015" s="412"/>
      <c r="B1015" s="194"/>
      <c r="C1015" s="64"/>
      <c r="D1015" s="75"/>
      <c r="E1015" s="237"/>
      <c r="F1015" s="92"/>
      <c r="G1015" s="235"/>
    </row>
    <row r="1016" spans="1:7" s="215" customFormat="1">
      <c r="A1016" s="413"/>
      <c r="B1016" s="398"/>
      <c r="C1016" s="398"/>
      <c r="D1016" s="398"/>
      <c r="E1016" s="398"/>
      <c r="F1016" s="398"/>
      <c r="G1016" s="219"/>
    </row>
    <row r="1017" spans="1:7" s="215" customFormat="1">
      <c r="A1017" s="399"/>
      <c r="B1017" s="400"/>
      <c r="C1017" s="400"/>
      <c r="D1017" s="400"/>
      <c r="E1017" s="400"/>
      <c r="F1017" s="400"/>
      <c r="G1017" s="401"/>
    </row>
    <row r="1018" spans="1:7" s="71" customFormat="1">
      <c r="A1018" s="411"/>
      <c r="B1018" s="161"/>
      <c r="C1018" s="408"/>
      <c r="D1018" s="409"/>
      <c r="E1018" s="409"/>
      <c r="F1018" s="409"/>
      <c r="G1018" s="410"/>
    </row>
    <row r="1019" spans="1:7" s="215" customFormat="1">
      <c r="A1019" s="412"/>
      <c r="B1019" s="168"/>
      <c r="C1019" s="169"/>
      <c r="D1019" s="170"/>
      <c r="E1019" s="170"/>
      <c r="F1019" s="213"/>
      <c r="G1019" s="214"/>
    </row>
    <row r="1020" spans="1:7" s="218" customFormat="1">
      <c r="A1020" s="412"/>
      <c r="B1020" s="84"/>
      <c r="C1020" s="208"/>
      <c r="D1020" s="75"/>
      <c r="E1020" s="237"/>
      <c r="F1020" s="92"/>
      <c r="G1020" s="217"/>
    </row>
    <row r="1021" spans="1:7" s="218" customFormat="1">
      <c r="A1021" s="412"/>
      <c r="B1021" s="194"/>
      <c r="C1021" s="64"/>
      <c r="D1021" s="75"/>
      <c r="E1021" s="237"/>
      <c r="F1021" s="92"/>
      <c r="G1021" s="235"/>
    </row>
    <row r="1022" spans="1:7" s="218" customFormat="1">
      <c r="A1022" s="412"/>
      <c r="B1022" s="194"/>
      <c r="C1022" s="64"/>
      <c r="D1022" s="75"/>
      <c r="E1022" s="237"/>
      <c r="F1022" s="92"/>
      <c r="G1022" s="235"/>
    </row>
    <row r="1023" spans="1:7" s="215" customFormat="1">
      <c r="A1023" s="413"/>
      <c r="B1023" s="398"/>
      <c r="C1023" s="398"/>
      <c r="D1023" s="398"/>
      <c r="E1023" s="398"/>
      <c r="F1023" s="398"/>
      <c r="G1023" s="219"/>
    </row>
    <row r="1024" spans="1:7" s="215" customFormat="1">
      <c r="A1024" s="399"/>
      <c r="B1024" s="400"/>
      <c r="C1024" s="400"/>
      <c r="D1024" s="400"/>
      <c r="E1024" s="400"/>
      <c r="F1024" s="400"/>
      <c r="G1024" s="401"/>
    </row>
    <row r="1025" spans="1:8" s="71" customFormat="1">
      <c r="A1025" s="83"/>
      <c r="B1025" s="377"/>
      <c r="C1025" s="378"/>
      <c r="D1025" s="378"/>
      <c r="E1025" s="378"/>
      <c r="F1025" s="378"/>
      <c r="G1025" s="379"/>
      <c r="H1025" s="100"/>
    </row>
    <row r="1026" spans="1:8" s="71" customFormat="1">
      <c r="A1026" s="411"/>
      <c r="B1026" s="161"/>
      <c r="C1026" s="408"/>
      <c r="D1026" s="409"/>
      <c r="E1026" s="409"/>
      <c r="F1026" s="409"/>
      <c r="G1026" s="410"/>
      <c r="H1026" s="100"/>
    </row>
    <row r="1027" spans="1:8" s="215" customFormat="1">
      <c r="A1027" s="412"/>
      <c r="B1027" s="168"/>
      <c r="C1027" s="169"/>
      <c r="D1027" s="170"/>
      <c r="E1027" s="170"/>
      <c r="F1027" s="213"/>
      <c r="G1027" s="214"/>
    </row>
    <row r="1028" spans="1:8" s="218" customFormat="1">
      <c r="A1028" s="412"/>
      <c r="B1028" s="194"/>
      <c r="C1028" s="64"/>
      <c r="D1028" s="85"/>
      <c r="E1028" s="237"/>
      <c r="F1028" s="92"/>
      <c r="G1028" s="217"/>
    </row>
    <row r="1029" spans="1:8" s="218" customFormat="1">
      <c r="A1029" s="412"/>
      <c r="B1029" s="205"/>
      <c r="C1029" s="64"/>
      <c r="D1029" s="85"/>
      <c r="E1029" s="237"/>
      <c r="F1029" s="92"/>
      <c r="G1029" s="235"/>
    </row>
    <row r="1030" spans="1:8" s="218" customFormat="1">
      <c r="A1030" s="412"/>
      <c r="B1030" s="205"/>
      <c r="C1030" s="64"/>
      <c r="D1030" s="85"/>
      <c r="E1030" s="237"/>
      <c r="F1030" s="265"/>
      <c r="G1030" s="235"/>
    </row>
    <row r="1031" spans="1:8" s="218" customFormat="1">
      <c r="A1031" s="412"/>
      <c r="B1031" s="194"/>
      <c r="C1031" s="64"/>
      <c r="D1031" s="85"/>
      <c r="E1031" s="237"/>
      <c r="F1031" s="92"/>
      <c r="G1031" s="217"/>
    </row>
    <row r="1032" spans="1:8" s="218" customFormat="1">
      <c r="A1032" s="412"/>
      <c r="B1032" s="205"/>
      <c r="C1032" s="64"/>
      <c r="D1032" s="85"/>
      <c r="E1032" s="237"/>
      <c r="F1032" s="92"/>
      <c r="G1032" s="235"/>
    </row>
    <row r="1033" spans="1:8" s="218" customFormat="1">
      <c r="A1033" s="412"/>
      <c r="B1033" s="205"/>
      <c r="C1033" s="64"/>
      <c r="D1033" s="85"/>
      <c r="E1033" s="237"/>
      <c r="F1033" s="265"/>
      <c r="G1033" s="235"/>
    </row>
    <row r="1034" spans="1:8" s="218" customFormat="1">
      <c r="A1034" s="412"/>
      <c r="B1034" s="194"/>
      <c r="C1034" s="64"/>
      <c r="D1034" s="85"/>
      <c r="E1034" s="237"/>
      <c r="F1034" s="92"/>
      <c r="G1034" s="217"/>
    </row>
    <row r="1035" spans="1:8" s="218" customFormat="1">
      <c r="A1035" s="412"/>
      <c r="B1035" s="205"/>
      <c r="C1035" s="64"/>
      <c r="D1035" s="85"/>
      <c r="E1035" s="237"/>
      <c r="F1035" s="92"/>
      <c r="G1035" s="235"/>
    </row>
    <row r="1036" spans="1:8" s="218" customFormat="1">
      <c r="A1036" s="412"/>
      <c r="B1036" s="205"/>
      <c r="C1036" s="64"/>
      <c r="D1036" s="85"/>
      <c r="E1036" s="237"/>
      <c r="F1036" s="265"/>
      <c r="G1036" s="235"/>
    </row>
    <row r="1037" spans="1:8" s="215" customFormat="1">
      <c r="A1037" s="413"/>
      <c r="B1037" s="398"/>
      <c r="C1037" s="398"/>
      <c r="D1037" s="398"/>
      <c r="E1037" s="398"/>
      <c r="F1037" s="398"/>
      <c r="G1037" s="219"/>
    </row>
    <row r="1038" spans="1:8" s="215" customFormat="1">
      <c r="A1038" s="399"/>
      <c r="B1038" s="400"/>
      <c r="C1038" s="400"/>
      <c r="D1038" s="400"/>
      <c r="E1038" s="400"/>
      <c r="F1038" s="400"/>
      <c r="G1038" s="401"/>
    </row>
    <row r="1039" spans="1:8" s="71" customFormat="1">
      <c r="A1039" s="411"/>
      <c r="B1039" s="161"/>
      <c r="C1039" s="408"/>
      <c r="D1039" s="409"/>
      <c r="E1039" s="409"/>
      <c r="F1039" s="409"/>
      <c r="G1039" s="410"/>
      <c r="H1039" s="100"/>
    </row>
    <row r="1040" spans="1:8" s="215" customFormat="1">
      <c r="A1040" s="412"/>
      <c r="B1040" s="168"/>
      <c r="C1040" s="169"/>
      <c r="D1040" s="170"/>
      <c r="E1040" s="170"/>
      <c r="F1040" s="213"/>
      <c r="G1040" s="214"/>
    </row>
    <row r="1041" spans="1:8" s="218" customFormat="1">
      <c r="A1041" s="412"/>
      <c r="B1041" s="266"/>
      <c r="C1041" s="267"/>
      <c r="D1041" s="75"/>
      <c r="E1041" s="237"/>
      <c r="F1041" s="92"/>
      <c r="G1041" s="217"/>
    </row>
    <row r="1042" spans="1:8" s="215" customFormat="1">
      <c r="A1042" s="413"/>
      <c r="B1042" s="398"/>
      <c r="C1042" s="398"/>
      <c r="D1042" s="398"/>
      <c r="E1042" s="398"/>
      <c r="F1042" s="398"/>
      <c r="G1042" s="219"/>
    </row>
    <row r="1043" spans="1:8" s="215" customFormat="1">
      <c r="A1043" s="399"/>
      <c r="B1043" s="400"/>
      <c r="C1043" s="400"/>
      <c r="D1043" s="400"/>
      <c r="E1043" s="400"/>
      <c r="F1043" s="400"/>
      <c r="G1043" s="401"/>
    </row>
    <row r="1044" spans="1:8" s="71" customFormat="1">
      <c r="A1044" s="411"/>
      <c r="B1044" s="161"/>
      <c r="C1044" s="408"/>
      <c r="D1044" s="409"/>
      <c r="E1044" s="409"/>
      <c r="F1044" s="409"/>
      <c r="G1044" s="410"/>
      <c r="H1044" s="100"/>
    </row>
    <row r="1045" spans="1:8" s="215" customFormat="1">
      <c r="A1045" s="412"/>
      <c r="B1045" s="168"/>
      <c r="C1045" s="169"/>
      <c r="D1045" s="170"/>
      <c r="E1045" s="170"/>
      <c r="F1045" s="213"/>
      <c r="G1045" s="214"/>
    </row>
    <row r="1046" spans="1:8" s="218" customFormat="1">
      <c r="A1046" s="412"/>
      <c r="B1046" s="266"/>
      <c r="C1046" s="267"/>
      <c r="D1046" s="75"/>
      <c r="E1046" s="237"/>
      <c r="F1046" s="264"/>
      <c r="G1046" s="217"/>
    </row>
    <row r="1047" spans="1:8" s="218" customFormat="1">
      <c r="A1047" s="412"/>
      <c r="B1047" s="266"/>
      <c r="C1047" s="267"/>
      <c r="D1047" s="75"/>
      <c r="E1047" s="237"/>
      <c r="F1047" s="264"/>
      <c r="G1047" s="217"/>
    </row>
    <row r="1048" spans="1:8" s="218" customFormat="1">
      <c r="A1048" s="412"/>
      <c r="B1048" s="194"/>
      <c r="C1048" s="64"/>
      <c r="D1048" s="75"/>
      <c r="E1048" s="237"/>
      <c r="F1048" s="92"/>
      <c r="G1048" s="217"/>
    </row>
    <row r="1049" spans="1:8" s="218" customFormat="1">
      <c r="A1049" s="412"/>
      <c r="B1049" s="194"/>
      <c r="C1049" s="64"/>
      <c r="D1049" s="75"/>
      <c r="E1049" s="237"/>
      <c r="F1049" s="92"/>
      <c r="G1049" s="217"/>
    </row>
    <row r="1050" spans="1:8" s="215" customFormat="1">
      <c r="A1050" s="413"/>
      <c r="B1050" s="398"/>
      <c r="C1050" s="398"/>
      <c r="D1050" s="398"/>
      <c r="E1050" s="398"/>
      <c r="F1050" s="398"/>
      <c r="G1050" s="219"/>
    </row>
    <row r="1051" spans="1:8" s="215" customFormat="1">
      <c r="A1051" s="399"/>
      <c r="B1051" s="400"/>
      <c r="C1051" s="400"/>
      <c r="D1051" s="400"/>
      <c r="E1051" s="400"/>
      <c r="F1051" s="400"/>
      <c r="G1051" s="401"/>
    </row>
    <row r="1052" spans="1:8" s="71" customFormat="1">
      <c r="A1052" s="411"/>
      <c r="B1052" s="161"/>
      <c r="C1052" s="408"/>
      <c r="D1052" s="409"/>
      <c r="E1052" s="409"/>
      <c r="F1052" s="409"/>
      <c r="G1052" s="410"/>
      <c r="H1052" s="100"/>
    </row>
    <row r="1053" spans="1:8" s="215" customFormat="1">
      <c r="A1053" s="412"/>
      <c r="B1053" s="168"/>
      <c r="C1053" s="169"/>
      <c r="D1053" s="170"/>
      <c r="E1053" s="170"/>
      <c r="F1053" s="213"/>
      <c r="G1053" s="214"/>
    </row>
    <row r="1054" spans="1:8" s="218" customFormat="1">
      <c r="A1054" s="412"/>
      <c r="B1054" s="266"/>
      <c r="C1054" s="267"/>
      <c r="D1054" s="75"/>
      <c r="E1054" s="237"/>
      <c r="F1054" s="264"/>
      <c r="G1054" s="217"/>
    </row>
    <row r="1055" spans="1:8" s="218" customFormat="1">
      <c r="A1055" s="412"/>
      <c r="B1055" s="266"/>
      <c r="C1055" s="267"/>
      <c r="D1055" s="75"/>
      <c r="E1055" s="237"/>
      <c r="F1055" s="264"/>
      <c r="G1055" s="217"/>
    </row>
    <row r="1056" spans="1:8" s="218" customFormat="1">
      <c r="A1056" s="412"/>
      <c r="B1056" s="266"/>
      <c r="C1056" s="267"/>
      <c r="D1056" s="75"/>
      <c r="E1056" s="237"/>
      <c r="F1056" s="92"/>
      <c r="G1056" s="217"/>
    </row>
    <row r="1057" spans="1:8" s="218" customFormat="1">
      <c r="A1057" s="412"/>
      <c r="B1057" s="194"/>
      <c r="C1057" s="64"/>
      <c r="D1057" s="75"/>
      <c r="E1057" s="237"/>
      <c r="F1057" s="92"/>
      <c r="G1057" s="217"/>
    </row>
    <row r="1058" spans="1:8" s="215" customFormat="1">
      <c r="A1058" s="413"/>
      <c r="B1058" s="398"/>
      <c r="C1058" s="398"/>
      <c r="D1058" s="398"/>
      <c r="E1058" s="398"/>
      <c r="F1058" s="398"/>
      <c r="G1058" s="219"/>
    </row>
    <row r="1059" spans="1:8" s="215" customFormat="1">
      <c r="A1059" s="399"/>
      <c r="B1059" s="400"/>
      <c r="C1059" s="400"/>
      <c r="D1059" s="400"/>
      <c r="E1059" s="400"/>
      <c r="F1059" s="400"/>
      <c r="G1059" s="401"/>
    </row>
    <row r="1060" spans="1:8" s="71" customFormat="1">
      <c r="A1060" s="411"/>
      <c r="B1060" s="161"/>
      <c r="C1060" s="408"/>
      <c r="D1060" s="409"/>
      <c r="E1060" s="409"/>
      <c r="F1060" s="409"/>
      <c r="G1060" s="410"/>
      <c r="H1060" s="100"/>
    </row>
    <row r="1061" spans="1:8" s="215" customFormat="1">
      <c r="A1061" s="412"/>
      <c r="B1061" s="168"/>
      <c r="C1061" s="169"/>
      <c r="D1061" s="170"/>
      <c r="E1061" s="170"/>
      <c r="F1061" s="213"/>
      <c r="G1061" s="214"/>
    </row>
    <row r="1062" spans="1:8" s="218" customFormat="1">
      <c r="A1062" s="412"/>
      <c r="B1062" s="266"/>
      <c r="C1062" s="267"/>
      <c r="D1062" s="75"/>
      <c r="E1062" s="237"/>
      <c r="F1062" s="92"/>
      <c r="G1062" s="217"/>
    </row>
    <row r="1063" spans="1:8" s="218" customFormat="1">
      <c r="A1063" s="412"/>
      <c r="B1063" s="194"/>
      <c r="C1063" s="64"/>
      <c r="D1063" s="75"/>
      <c r="E1063" s="237"/>
      <c r="F1063" s="92"/>
      <c r="G1063" s="217"/>
    </row>
    <row r="1064" spans="1:8" s="218" customFormat="1">
      <c r="A1064" s="412"/>
      <c r="B1064" s="194"/>
      <c r="C1064" s="64"/>
      <c r="D1064" s="75"/>
      <c r="E1064" s="237"/>
      <c r="F1064" s="92"/>
      <c r="G1064" s="217"/>
    </row>
    <row r="1065" spans="1:8" s="215" customFormat="1">
      <c r="A1065" s="413"/>
      <c r="B1065" s="398"/>
      <c r="C1065" s="398"/>
      <c r="D1065" s="398"/>
      <c r="E1065" s="398"/>
      <c r="F1065" s="398"/>
      <c r="G1065" s="219"/>
    </row>
    <row r="1066" spans="1:8" s="215" customFormat="1">
      <c r="A1066" s="399"/>
      <c r="B1066" s="400"/>
      <c r="C1066" s="400"/>
      <c r="D1066" s="400"/>
      <c r="E1066" s="400"/>
      <c r="F1066" s="400"/>
      <c r="G1066" s="401"/>
    </row>
    <row r="1067" spans="1:8" s="71" customFormat="1">
      <c r="A1067" s="411"/>
      <c r="B1067" s="161"/>
      <c r="C1067" s="408"/>
      <c r="D1067" s="409"/>
      <c r="E1067" s="409"/>
      <c r="F1067" s="409"/>
      <c r="G1067" s="410"/>
      <c r="H1067" s="100"/>
    </row>
    <row r="1068" spans="1:8" s="215" customFormat="1">
      <c r="A1068" s="412"/>
      <c r="B1068" s="168"/>
      <c r="C1068" s="169"/>
      <c r="D1068" s="170"/>
      <c r="E1068" s="170"/>
      <c r="F1068" s="213"/>
      <c r="G1068" s="214"/>
    </row>
    <row r="1069" spans="1:8" s="218" customFormat="1">
      <c r="A1069" s="412"/>
      <c r="B1069" s="266"/>
      <c r="C1069" s="267"/>
      <c r="D1069" s="75"/>
      <c r="E1069" s="237"/>
      <c r="F1069" s="92"/>
      <c r="G1069" s="217"/>
    </row>
    <row r="1070" spans="1:8" s="215" customFormat="1">
      <c r="A1070" s="413"/>
      <c r="B1070" s="398"/>
      <c r="C1070" s="398"/>
      <c r="D1070" s="398"/>
      <c r="E1070" s="398"/>
      <c r="F1070" s="398"/>
      <c r="G1070" s="219"/>
    </row>
    <row r="1071" spans="1:8" s="215" customFormat="1">
      <c r="A1071" s="399"/>
      <c r="B1071" s="400"/>
      <c r="C1071" s="400"/>
      <c r="D1071" s="400"/>
      <c r="E1071" s="400"/>
      <c r="F1071" s="400"/>
      <c r="G1071" s="401"/>
    </row>
    <row r="1072" spans="1:8" s="71" customFormat="1">
      <c r="A1072" s="411"/>
      <c r="B1072" s="161"/>
      <c r="C1072" s="408"/>
      <c r="D1072" s="409"/>
      <c r="E1072" s="409"/>
      <c r="F1072" s="409"/>
      <c r="G1072" s="410"/>
      <c r="H1072" s="100"/>
    </row>
    <row r="1073" spans="1:8" s="215" customFormat="1">
      <c r="A1073" s="412"/>
      <c r="B1073" s="168"/>
      <c r="C1073" s="169"/>
      <c r="D1073" s="170"/>
      <c r="E1073" s="170"/>
      <c r="F1073" s="213"/>
      <c r="G1073" s="214"/>
    </row>
    <row r="1074" spans="1:8" s="218" customFormat="1">
      <c r="A1074" s="412"/>
      <c r="B1074" s="205"/>
      <c r="C1074" s="64"/>
      <c r="D1074" s="85"/>
      <c r="E1074" s="237"/>
      <c r="F1074" s="92"/>
      <c r="G1074" s="217"/>
    </row>
    <row r="1075" spans="1:8" s="218" customFormat="1">
      <c r="A1075" s="412"/>
      <c r="B1075" s="205"/>
      <c r="C1075" s="64"/>
      <c r="D1075" s="85"/>
      <c r="E1075" s="239"/>
      <c r="F1075" s="92"/>
      <c r="G1075" s="235"/>
    </row>
    <row r="1076" spans="1:8" s="218" customFormat="1">
      <c r="A1076" s="412"/>
      <c r="B1076" s="205"/>
      <c r="C1076" s="64"/>
      <c r="D1076" s="85"/>
      <c r="E1076" s="239"/>
      <c r="F1076" s="265"/>
      <c r="G1076" s="235"/>
    </row>
    <row r="1077" spans="1:8" s="215" customFormat="1">
      <c r="A1077" s="413"/>
      <c r="B1077" s="398"/>
      <c r="C1077" s="398"/>
      <c r="D1077" s="398"/>
      <c r="E1077" s="398"/>
      <c r="F1077" s="398"/>
      <c r="G1077" s="219"/>
    </row>
    <row r="1078" spans="1:8" s="215" customFormat="1">
      <c r="A1078" s="399"/>
      <c r="B1078" s="400"/>
      <c r="C1078" s="400"/>
      <c r="D1078" s="400"/>
      <c r="E1078" s="400"/>
      <c r="F1078" s="400"/>
      <c r="G1078" s="401"/>
    </row>
    <row r="1079" spans="1:8" s="71" customFormat="1">
      <c r="A1079" s="411"/>
      <c r="B1079" s="161"/>
      <c r="C1079" s="408"/>
      <c r="D1079" s="409"/>
      <c r="E1079" s="409"/>
      <c r="F1079" s="409"/>
      <c r="G1079" s="410"/>
      <c r="H1079" s="100"/>
    </row>
    <row r="1080" spans="1:8" s="215" customFormat="1">
      <c r="A1080" s="412"/>
      <c r="B1080" s="168"/>
      <c r="C1080" s="169"/>
      <c r="D1080" s="170"/>
      <c r="E1080" s="170"/>
      <c r="F1080" s="213"/>
      <c r="G1080" s="214"/>
    </row>
    <row r="1081" spans="1:8" s="218" customFormat="1">
      <c r="A1081" s="412"/>
      <c r="B1081" s="268"/>
      <c r="C1081" s="267"/>
      <c r="D1081" s="75"/>
      <c r="E1081" s="237"/>
      <c r="F1081" s="264"/>
      <c r="G1081" s="217"/>
    </row>
    <row r="1082" spans="1:8" s="218" customFormat="1">
      <c r="A1082" s="412"/>
      <c r="B1082" s="74"/>
      <c r="C1082" s="64"/>
      <c r="D1082" s="75"/>
      <c r="E1082" s="237"/>
      <c r="F1082" s="92"/>
      <c r="G1082" s="235"/>
    </row>
    <row r="1083" spans="1:8" s="218" customFormat="1">
      <c r="A1083" s="412"/>
      <c r="B1083" s="74"/>
      <c r="C1083" s="64"/>
      <c r="D1083" s="75"/>
      <c r="E1083" s="237"/>
      <c r="F1083" s="92"/>
      <c r="G1083" s="235"/>
    </row>
    <row r="1084" spans="1:8" s="218" customFormat="1">
      <c r="A1084" s="412"/>
      <c r="B1084" s="269"/>
      <c r="C1084" s="64"/>
      <c r="D1084" s="75"/>
      <c r="E1084" s="237"/>
      <c r="F1084" s="92"/>
      <c r="G1084" s="217"/>
    </row>
    <row r="1085" spans="1:8" s="218" customFormat="1">
      <c r="A1085" s="412"/>
      <c r="B1085" s="269"/>
      <c r="C1085" s="64"/>
      <c r="D1085" s="75"/>
      <c r="E1085" s="237"/>
      <c r="F1085" s="92"/>
      <c r="G1085" s="235"/>
    </row>
    <row r="1086" spans="1:8" s="215" customFormat="1">
      <c r="A1086" s="413"/>
      <c r="B1086" s="398"/>
      <c r="C1086" s="398"/>
      <c r="D1086" s="398"/>
      <c r="E1086" s="398"/>
      <c r="F1086" s="398"/>
      <c r="G1086" s="219"/>
    </row>
    <row r="1087" spans="1:8" s="215" customFormat="1">
      <c r="A1087" s="399"/>
      <c r="B1087" s="400"/>
      <c r="C1087" s="400"/>
      <c r="D1087" s="400"/>
      <c r="E1087" s="400"/>
      <c r="F1087" s="400"/>
      <c r="G1087" s="401"/>
    </row>
    <row r="1088" spans="1:8" s="71" customFormat="1">
      <c r="A1088" s="189"/>
      <c r="B1088" s="371"/>
      <c r="C1088" s="372"/>
      <c r="D1088" s="372"/>
      <c r="E1088" s="372"/>
      <c r="F1088" s="372"/>
      <c r="G1088" s="373"/>
    </row>
    <row r="1089" spans="1:7" s="71" customFormat="1">
      <c r="A1089" s="189"/>
      <c r="B1089" s="371"/>
      <c r="C1089" s="372"/>
      <c r="D1089" s="372"/>
      <c r="E1089" s="372"/>
      <c r="F1089" s="372"/>
      <c r="G1089" s="373"/>
    </row>
    <row r="1090" spans="1:7" s="71" customFormat="1">
      <c r="A1090" s="402"/>
      <c r="B1090" s="162"/>
      <c r="C1090" s="420"/>
      <c r="D1090" s="421"/>
      <c r="E1090" s="421"/>
      <c r="F1090" s="421"/>
      <c r="G1090" s="422"/>
    </row>
    <row r="1091" spans="1:7" s="215" customFormat="1">
      <c r="A1091" s="403"/>
      <c r="B1091" s="168"/>
      <c r="C1091" s="169"/>
      <c r="D1091" s="170"/>
      <c r="E1091" s="170"/>
      <c r="F1091" s="213"/>
      <c r="G1091" s="214"/>
    </row>
    <row r="1092" spans="1:7" s="218" customFormat="1">
      <c r="A1092" s="403"/>
      <c r="B1092" s="268"/>
      <c r="C1092" s="267"/>
      <c r="D1092" s="75"/>
      <c r="E1092" s="237"/>
      <c r="F1092" s="264"/>
      <c r="G1092" s="217"/>
    </row>
    <row r="1093" spans="1:7" s="218" customFormat="1">
      <c r="A1093" s="403"/>
      <c r="B1093" s="194"/>
      <c r="C1093" s="64"/>
      <c r="D1093" s="85"/>
      <c r="E1093" s="239"/>
      <c r="F1093" s="92"/>
      <c r="G1093" s="235"/>
    </row>
    <row r="1094" spans="1:7" s="218" customFormat="1">
      <c r="A1094" s="403"/>
      <c r="B1094" s="74"/>
      <c r="C1094" s="64"/>
      <c r="D1094" s="75"/>
      <c r="E1094" s="237"/>
      <c r="F1094" s="92"/>
      <c r="G1094" s="235"/>
    </row>
    <row r="1095" spans="1:7" s="218" customFormat="1">
      <c r="A1095" s="403"/>
      <c r="B1095" s="269"/>
      <c r="C1095" s="64"/>
      <c r="D1095" s="75"/>
      <c r="E1095" s="237"/>
      <c r="F1095" s="92"/>
      <c r="G1095" s="217"/>
    </row>
    <row r="1096" spans="1:7" s="218" customFormat="1">
      <c r="A1096" s="403"/>
      <c r="B1096" s="194"/>
      <c r="C1096" s="64"/>
      <c r="D1096" s="85"/>
      <c r="E1096" s="239"/>
      <c r="F1096" s="92"/>
      <c r="G1096" s="235"/>
    </row>
    <row r="1097" spans="1:7" s="218" customFormat="1">
      <c r="A1097" s="403"/>
      <c r="B1097" s="268"/>
      <c r="C1097" s="267"/>
      <c r="D1097" s="75"/>
      <c r="E1097" s="237"/>
      <c r="F1097" s="264"/>
      <c r="G1097" s="217"/>
    </row>
    <row r="1098" spans="1:7" s="218" customFormat="1">
      <c r="A1098" s="403"/>
      <c r="B1098" s="74"/>
      <c r="C1098" s="64"/>
      <c r="D1098" s="75"/>
      <c r="E1098" s="237"/>
      <c r="F1098" s="92"/>
      <c r="G1098" s="235"/>
    </row>
    <row r="1099" spans="1:7" s="218" customFormat="1">
      <c r="A1099" s="403"/>
      <c r="B1099" s="74"/>
      <c r="C1099" s="64"/>
      <c r="D1099" s="75"/>
      <c r="E1099" s="237"/>
      <c r="F1099" s="92"/>
      <c r="G1099" s="235"/>
    </row>
    <row r="1100" spans="1:7" s="215" customFormat="1">
      <c r="A1100" s="404"/>
      <c r="B1100" s="398"/>
      <c r="C1100" s="398"/>
      <c r="D1100" s="398"/>
      <c r="E1100" s="398"/>
      <c r="F1100" s="398"/>
      <c r="G1100" s="219"/>
    </row>
    <row r="1101" spans="1:7" s="215" customFormat="1">
      <c r="A1101" s="399"/>
      <c r="B1101" s="400"/>
      <c r="C1101" s="400"/>
      <c r="D1101" s="400"/>
      <c r="E1101" s="400"/>
      <c r="F1101" s="400"/>
      <c r="G1101" s="401"/>
    </row>
    <row r="1102" spans="1:7" s="71" customFormat="1">
      <c r="A1102" s="402"/>
      <c r="B1102" s="161"/>
      <c r="C1102" s="408"/>
      <c r="D1102" s="409"/>
      <c r="E1102" s="409"/>
      <c r="F1102" s="409"/>
      <c r="G1102" s="410"/>
    </row>
    <row r="1103" spans="1:7" s="215" customFormat="1">
      <c r="A1103" s="403"/>
      <c r="B1103" s="168"/>
      <c r="C1103" s="169"/>
      <c r="D1103" s="170"/>
      <c r="E1103" s="170"/>
      <c r="F1103" s="213"/>
      <c r="G1103" s="214"/>
    </row>
    <row r="1104" spans="1:7" s="218" customFormat="1">
      <c r="A1104" s="403"/>
      <c r="B1104" s="194"/>
      <c r="C1104" s="64"/>
      <c r="D1104" s="85"/>
      <c r="E1104" s="239"/>
      <c r="F1104" s="92"/>
      <c r="G1104" s="217"/>
    </row>
    <row r="1105" spans="1:7" s="218" customFormat="1">
      <c r="A1105" s="403"/>
      <c r="B1105" s="194"/>
      <c r="C1105" s="64"/>
      <c r="D1105" s="85"/>
      <c r="E1105" s="220"/>
      <c r="F1105" s="90"/>
      <c r="G1105" s="217"/>
    </row>
    <row r="1106" spans="1:7" s="218" customFormat="1">
      <c r="A1106" s="403"/>
      <c r="B1106" s="194"/>
      <c r="C1106" s="64"/>
      <c r="D1106" s="85"/>
      <c r="E1106" s="220"/>
      <c r="F1106" s="90"/>
      <c r="G1106" s="217"/>
    </row>
    <row r="1107" spans="1:7" s="218" customFormat="1">
      <c r="A1107" s="403"/>
      <c r="B1107" s="194"/>
      <c r="C1107" s="64"/>
      <c r="D1107" s="85"/>
      <c r="E1107" s="220"/>
      <c r="F1107" s="90"/>
      <c r="G1107" s="217"/>
    </row>
    <row r="1108" spans="1:7" s="218" customFormat="1">
      <c r="A1108" s="403"/>
      <c r="B1108" s="194"/>
      <c r="C1108" s="64"/>
      <c r="D1108" s="85"/>
      <c r="E1108" s="220"/>
      <c r="F1108" s="90"/>
      <c r="G1108" s="217"/>
    </row>
    <row r="1109" spans="1:7" s="218" customFormat="1">
      <c r="A1109" s="403"/>
      <c r="B1109" s="194"/>
      <c r="C1109" s="64"/>
      <c r="D1109" s="85"/>
      <c r="E1109" s="220"/>
      <c r="F1109" s="90"/>
      <c r="G1109" s="217"/>
    </row>
    <row r="1110" spans="1:7" s="215" customFormat="1">
      <c r="A1110" s="404"/>
      <c r="B1110" s="398"/>
      <c r="C1110" s="398"/>
      <c r="D1110" s="398"/>
      <c r="E1110" s="398"/>
      <c r="F1110" s="398"/>
      <c r="G1110" s="219"/>
    </row>
    <row r="1111" spans="1:7" s="215" customFormat="1">
      <c r="A1111" s="399"/>
      <c r="B1111" s="400"/>
      <c r="C1111" s="400"/>
      <c r="D1111" s="400"/>
      <c r="E1111" s="400"/>
      <c r="F1111" s="400"/>
      <c r="G1111" s="401"/>
    </row>
    <row r="1112" spans="1:7" s="71" customFormat="1">
      <c r="A1112" s="402"/>
      <c r="B1112" s="161"/>
      <c r="C1112" s="408"/>
      <c r="D1112" s="409"/>
      <c r="E1112" s="409"/>
      <c r="F1112" s="409"/>
      <c r="G1112" s="410"/>
    </row>
    <row r="1113" spans="1:7" s="215" customFormat="1">
      <c r="A1113" s="403"/>
      <c r="B1113" s="168"/>
      <c r="C1113" s="169"/>
      <c r="D1113" s="170"/>
      <c r="E1113" s="170"/>
      <c r="F1113" s="213"/>
      <c r="G1113" s="214"/>
    </row>
    <row r="1114" spans="1:7" s="218" customFormat="1">
      <c r="A1114" s="403"/>
      <c r="B1114" s="194"/>
      <c r="C1114" s="64"/>
      <c r="D1114" s="85"/>
      <c r="E1114" s="239"/>
      <c r="F1114" s="92"/>
      <c r="G1114" s="217"/>
    </row>
    <row r="1115" spans="1:7" s="218" customFormat="1">
      <c r="A1115" s="403"/>
      <c r="B1115" s="194"/>
      <c r="C1115" s="64"/>
      <c r="D1115" s="85"/>
      <c r="E1115" s="220"/>
      <c r="F1115" s="90"/>
      <c r="G1115" s="235"/>
    </row>
    <row r="1116" spans="1:7" s="218" customFormat="1">
      <c r="A1116" s="403"/>
      <c r="B1116" s="194"/>
      <c r="C1116" s="64"/>
      <c r="D1116" s="85"/>
      <c r="E1116" s="220"/>
      <c r="F1116" s="90"/>
      <c r="G1116" s="235"/>
    </row>
    <row r="1117" spans="1:7" s="218" customFormat="1">
      <c r="A1117" s="403"/>
      <c r="B1117" s="194"/>
      <c r="C1117" s="64"/>
      <c r="D1117" s="85"/>
      <c r="E1117" s="220"/>
      <c r="F1117" s="90"/>
      <c r="G1117" s="217"/>
    </row>
    <row r="1118" spans="1:7" s="218" customFormat="1">
      <c r="A1118" s="403"/>
      <c r="B1118" s="194"/>
      <c r="C1118" s="64"/>
      <c r="D1118" s="85"/>
      <c r="E1118" s="220"/>
      <c r="F1118" s="90"/>
      <c r="G1118" s="217"/>
    </row>
    <row r="1119" spans="1:7" s="218" customFormat="1">
      <c r="A1119" s="403"/>
      <c r="B1119" s="194"/>
      <c r="C1119" s="64"/>
      <c r="D1119" s="85"/>
      <c r="E1119" s="220"/>
      <c r="F1119" s="90"/>
      <c r="G1119" s="217"/>
    </row>
    <row r="1120" spans="1:7" s="215" customFormat="1">
      <c r="A1120" s="404"/>
      <c r="B1120" s="398"/>
      <c r="C1120" s="398"/>
      <c r="D1120" s="398"/>
      <c r="E1120" s="398"/>
      <c r="F1120" s="398"/>
      <c r="G1120" s="219"/>
    </row>
    <row r="1121" spans="1:7" s="215" customFormat="1">
      <c r="A1121" s="399"/>
      <c r="B1121" s="400"/>
      <c r="C1121" s="400"/>
      <c r="D1121" s="400"/>
      <c r="E1121" s="400"/>
      <c r="F1121" s="400"/>
      <c r="G1121" s="401"/>
    </row>
    <row r="1122" spans="1:7" s="71" customFormat="1">
      <c r="A1122" s="402"/>
      <c r="B1122" s="161"/>
      <c r="C1122" s="408"/>
      <c r="D1122" s="409"/>
      <c r="E1122" s="409"/>
      <c r="F1122" s="409"/>
      <c r="G1122" s="410"/>
    </row>
    <row r="1123" spans="1:7" s="215" customFormat="1">
      <c r="A1123" s="403"/>
      <c r="B1123" s="168"/>
      <c r="C1123" s="169"/>
      <c r="D1123" s="170"/>
      <c r="E1123" s="170"/>
      <c r="F1123" s="213"/>
      <c r="G1123" s="214"/>
    </row>
    <row r="1124" spans="1:7" s="218" customFormat="1">
      <c r="A1124" s="403"/>
      <c r="B1124" s="194"/>
      <c r="C1124" s="64"/>
      <c r="D1124" s="85"/>
      <c r="E1124" s="220"/>
      <c r="F1124" s="90"/>
      <c r="G1124" s="217"/>
    </row>
    <row r="1125" spans="1:7" s="218" customFormat="1">
      <c r="A1125" s="403"/>
      <c r="B1125" s="194"/>
      <c r="C1125" s="64"/>
      <c r="D1125" s="85"/>
      <c r="E1125" s="220"/>
      <c r="F1125" s="90"/>
      <c r="G1125" s="217"/>
    </row>
    <row r="1126" spans="1:7" s="218" customFormat="1">
      <c r="A1126" s="403"/>
      <c r="B1126" s="194"/>
      <c r="C1126" s="64"/>
      <c r="D1126" s="85"/>
      <c r="E1126" s="220"/>
      <c r="F1126" s="90"/>
      <c r="G1126" s="217"/>
    </row>
    <row r="1127" spans="1:7" s="218" customFormat="1">
      <c r="A1127" s="403"/>
      <c r="B1127" s="194"/>
      <c r="C1127" s="64"/>
      <c r="D1127" s="85"/>
      <c r="E1127" s="220"/>
      <c r="F1127" s="90"/>
      <c r="G1127" s="217"/>
    </row>
    <row r="1128" spans="1:7" s="218" customFormat="1">
      <c r="A1128" s="403"/>
      <c r="B1128" s="194"/>
      <c r="C1128" s="64"/>
      <c r="D1128" s="85"/>
      <c r="E1128" s="220"/>
      <c r="F1128" s="90"/>
      <c r="G1128" s="217"/>
    </row>
    <row r="1129" spans="1:7" s="218" customFormat="1">
      <c r="A1129" s="403"/>
      <c r="B1129" s="194"/>
      <c r="C1129" s="64"/>
      <c r="D1129" s="85"/>
      <c r="E1129" s="220"/>
      <c r="F1129" s="90"/>
      <c r="G1129" s="217"/>
    </row>
    <row r="1130" spans="1:7" s="215" customFormat="1">
      <c r="A1130" s="404"/>
      <c r="B1130" s="398"/>
      <c r="C1130" s="398"/>
      <c r="D1130" s="398"/>
      <c r="E1130" s="398"/>
      <c r="F1130" s="398"/>
      <c r="G1130" s="219"/>
    </row>
    <row r="1131" spans="1:7" s="215" customFormat="1">
      <c r="A1131" s="399"/>
      <c r="B1131" s="400"/>
      <c r="C1131" s="400"/>
      <c r="D1131" s="400"/>
      <c r="E1131" s="400"/>
      <c r="F1131" s="400"/>
      <c r="G1131" s="401"/>
    </row>
    <row r="1132" spans="1:7" s="71" customFormat="1">
      <c r="A1132" s="402"/>
      <c r="B1132" s="161"/>
      <c r="C1132" s="408"/>
      <c r="D1132" s="409"/>
      <c r="E1132" s="409"/>
      <c r="F1132" s="409"/>
      <c r="G1132" s="410"/>
    </row>
    <row r="1133" spans="1:7" s="172" customFormat="1">
      <c r="A1133" s="403"/>
      <c r="B1133" s="168"/>
      <c r="C1133" s="169"/>
      <c r="D1133" s="170"/>
      <c r="E1133" s="170"/>
      <c r="F1133" s="171"/>
      <c r="G1133" s="171"/>
    </row>
    <row r="1134" spans="1:7" s="218" customFormat="1">
      <c r="A1134" s="403"/>
      <c r="B1134" s="194"/>
      <c r="C1134" s="64"/>
      <c r="D1134" s="85"/>
      <c r="E1134" s="237"/>
      <c r="F1134" s="216"/>
      <c r="G1134" s="212"/>
    </row>
    <row r="1135" spans="1:7" s="218" customFormat="1">
      <c r="A1135" s="403"/>
      <c r="B1135" s="194"/>
      <c r="C1135" s="64"/>
      <c r="D1135" s="85"/>
      <c r="E1135" s="237"/>
      <c r="F1135" s="216"/>
      <c r="G1135" s="224"/>
    </row>
    <row r="1136" spans="1:7" s="218" customFormat="1">
      <c r="A1136" s="403"/>
      <c r="B1136" s="194"/>
      <c r="C1136" s="64"/>
      <c r="D1136" s="85"/>
      <c r="E1136" s="237"/>
      <c r="F1136" s="216"/>
      <c r="G1136" s="224"/>
    </row>
    <row r="1137" spans="1:7" s="172" customFormat="1">
      <c r="A1137" s="404"/>
      <c r="B1137" s="398"/>
      <c r="C1137" s="398"/>
      <c r="D1137" s="398"/>
      <c r="E1137" s="398"/>
      <c r="F1137" s="398"/>
      <c r="G1137" s="188"/>
    </row>
    <row r="1138" spans="1:7" s="172" customFormat="1">
      <c r="A1138" s="399"/>
      <c r="B1138" s="400"/>
      <c r="C1138" s="400"/>
      <c r="D1138" s="400"/>
      <c r="E1138" s="400"/>
      <c r="F1138" s="400"/>
      <c r="G1138" s="401"/>
    </row>
    <row r="1139" spans="1:7" s="71" customFormat="1">
      <c r="A1139" s="402"/>
      <c r="B1139" s="161"/>
      <c r="C1139" s="408"/>
      <c r="D1139" s="409"/>
      <c r="E1139" s="409"/>
      <c r="F1139" s="409"/>
      <c r="G1139" s="410"/>
    </row>
    <row r="1140" spans="1:7" s="172" customFormat="1">
      <c r="A1140" s="403"/>
      <c r="B1140" s="168"/>
      <c r="C1140" s="169"/>
      <c r="D1140" s="170"/>
      <c r="E1140" s="170"/>
      <c r="F1140" s="171"/>
      <c r="G1140" s="171"/>
    </row>
    <row r="1141" spans="1:7" s="218" customFormat="1">
      <c r="A1141" s="403"/>
      <c r="B1141" s="194"/>
      <c r="C1141" s="64"/>
      <c r="D1141" s="85"/>
      <c r="E1141" s="237"/>
      <c r="F1141" s="216"/>
      <c r="G1141" s="212"/>
    </row>
    <row r="1142" spans="1:7" s="218" customFormat="1">
      <c r="A1142" s="403"/>
      <c r="B1142" s="194"/>
      <c r="C1142" s="64"/>
      <c r="D1142" s="85"/>
      <c r="E1142" s="237"/>
      <c r="F1142" s="216"/>
      <c r="G1142" s="224"/>
    </row>
    <row r="1143" spans="1:7" s="218" customFormat="1">
      <c r="A1143" s="403"/>
      <c r="B1143" s="194"/>
      <c r="C1143" s="64"/>
      <c r="D1143" s="85"/>
      <c r="E1143" s="237"/>
      <c r="F1143" s="216"/>
      <c r="G1143" s="224"/>
    </row>
    <row r="1144" spans="1:7" s="218" customFormat="1">
      <c r="A1144" s="403"/>
      <c r="B1144" s="194"/>
      <c r="C1144" s="64"/>
      <c r="D1144" s="85"/>
      <c r="E1144" s="237"/>
      <c r="F1144" s="216"/>
      <c r="G1144" s="224"/>
    </row>
    <row r="1145" spans="1:7" s="172" customFormat="1">
      <c r="A1145" s="404"/>
      <c r="B1145" s="398"/>
      <c r="C1145" s="398"/>
      <c r="D1145" s="398"/>
      <c r="E1145" s="398"/>
      <c r="F1145" s="398"/>
      <c r="G1145" s="188"/>
    </row>
    <row r="1146" spans="1:7" s="172" customFormat="1">
      <c r="A1146" s="399"/>
      <c r="B1146" s="400"/>
      <c r="C1146" s="400"/>
      <c r="D1146" s="400"/>
      <c r="E1146" s="400"/>
      <c r="F1146" s="400"/>
      <c r="G1146" s="401"/>
    </row>
    <row r="1147" spans="1:7" s="71" customFormat="1">
      <c r="A1147" s="402"/>
      <c r="B1147" s="161"/>
      <c r="C1147" s="408"/>
      <c r="D1147" s="409"/>
      <c r="E1147" s="409"/>
      <c r="F1147" s="409"/>
      <c r="G1147" s="410"/>
    </row>
    <row r="1148" spans="1:7" s="172" customFormat="1">
      <c r="A1148" s="403"/>
      <c r="B1148" s="168"/>
      <c r="C1148" s="169"/>
      <c r="D1148" s="170"/>
      <c r="E1148" s="170"/>
      <c r="F1148" s="171"/>
      <c r="G1148" s="171"/>
    </row>
    <row r="1149" spans="1:7" s="218" customFormat="1">
      <c r="A1149" s="403"/>
      <c r="B1149" s="194"/>
      <c r="C1149" s="64"/>
      <c r="D1149" s="85"/>
      <c r="E1149" s="237"/>
      <c r="F1149" s="216"/>
      <c r="G1149" s="212"/>
    </row>
    <row r="1150" spans="1:7" s="218" customFormat="1">
      <c r="A1150" s="403"/>
      <c r="B1150" s="194"/>
      <c r="C1150" s="64"/>
      <c r="D1150" s="85"/>
      <c r="E1150" s="237"/>
      <c r="F1150" s="216"/>
      <c r="G1150" s="224"/>
    </row>
    <row r="1151" spans="1:7" s="218" customFormat="1">
      <c r="A1151" s="403"/>
      <c r="B1151" s="194"/>
      <c r="C1151" s="64"/>
      <c r="D1151" s="85"/>
      <c r="E1151" s="237"/>
      <c r="F1151" s="216"/>
      <c r="G1151" s="224"/>
    </row>
    <row r="1152" spans="1:7" s="218" customFormat="1">
      <c r="A1152" s="403"/>
      <c r="B1152" s="194"/>
      <c r="C1152" s="64"/>
      <c r="D1152" s="85"/>
      <c r="E1152" s="237"/>
      <c r="F1152" s="216"/>
      <c r="G1152" s="224"/>
    </row>
    <row r="1153" spans="1:7" s="172" customFormat="1">
      <c r="A1153" s="404"/>
      <c r="B1153" s="398"/>
      <c r="C1153" s="398"/>
      <c r="D1153" s="398"/>
      <c r="E1153" s="398"/>
      <c r="F1153" s="398"/>
      <c r="G1153" s="188"/>
    </row>
    <row r="1154" spans="1:7" s="172" customFormat="1">
      <c r="A1154" s="399"/>
      <c r="B1154" s="400"/>
      <c r="C1154" s="400"/>
      <c r="D1154" s="400"/>
      <c r="E1154" s="400"/>
      <c r="F1154" s="400"/>
      <c r="G1154" s="401"/>
    </row>
    <row r="1155" spans="1:7" s="71" customFormat="1">
      <c r="A1155" s="402"/>
      <c r="B1155" s="161"/>
      <c r="C1155" s="408"/>
      <c r="D1155" s="409"/>
      <c r="E1155" s="409"/>
      <c r="F1155" s="409"/>
      <c r="G1155" s="410"/>
    </row>
    <row r="1156" spans="1:7" s="172" customFormat="1">
      <c r="A1156" s="403"/>
      <c r="B1156" s="168"/>
      <c r="C1156" s="169"/>
      <c r="D1156" s="170"/>
      <c r="E1156" s="170"/>
      <c r="F1156" s="171"/>
      <c r="G1156" s="171"/>
    </row>
    <row r="1157" spans="1:7" s="218" customFormat="1">
      <c r="A1157" s="403"/>
      <c r="B1157" s="194"/>
      <c r="C1157" s="64"/>
      <c r="D1157" s="85"/>
      <c r="E1157" s="237"/>
      <c r="F1157" s="216"/>
      <c r="G1157" s="212"/>
    </row>
    <row r="1158" spans="1:7" s="218" customFormat="1">
      <c r="A1158" s="403"/>
      <c r="B1158" s="194"/>
      <c r="C1158" s="64"/>
      <c r="D1158" s="85"/>
      <c r="E1158" s="237"/>
      <c r="F1158" s="216"/>
      <c r="G1158" s="212"/>
    </row>
    <row r="1159" spans="1:7" s="218" customFormat="1">
      <c r="A1159" s="403"/>
      <c r="B1159" s="194"/>
      <c r="C1159" s="64"/>
      <c r="D1159" s="85"/>
      <c r="E1159" s="237"/>
      <c r="F1159" s="216"/>
      <c r="G1159" s="224"/>
    </row>
    <row r="1160" spans="1:7" s="218" customFormat="1">
      <c r="A1160" s="403"/>
      <c r="B1160" s="194"/>
      <c r="C1160" s="64"/>
      <c r="D1160" s="85"/>
      <c r="E1160" s="237"/>
      <c r="F1160" s="216"/>
      <c r="G1160" s="224"/>
    </row>
    <row r="1161" spans="1:7" s="172" customFormat="1">
      <c r="A1161" s="404"/>
      <c r="B1161" s="398"/>
      <c r="C1161" s="398"/>
      <c r="D1161" s="398"/>
      <c r="E1161" s="398"/>
      <c r="F1161" s="398"/>
      <c r="G1161" s="188"/>
    </row>
    <row r="1162" spans="1:7" s="172" customFormat="1">
      <c r="A1162" s="399"/>
      <c r="B1162" s="400"/>
      <c r="C1162" s="400"/>
      <c r="D1162" s="400"/>
      <c r="E1162" s="400"/>
      <c r="F1162" s="400"/>
      <c r="G1162" s="401"/>
    </row>
    <row r="1163" spans="1:7" s="71" customFormat="1">
      <c r="A1163" s="402"/>
      <c r="B1163" s="161"/>
      <c r="C1163" s="408"/>
      <c r="D1163" s="409"/>
      <c r="E1163" s="409"/>
      <c r="F1163" s="409"/>
      <c r="G1163" s="410"/>
    </row>
    <row r="1164" spans="1:7" s="172" customFormat="1">
      <c r="A1164" s="403"/>
      <c r="B1164" s="168"/>
      <c r="C1164" s="169"/>
      <c r="D1164" s="170"/>
      <c r="E1164" s="170"/>
      <c r="F1164" s="171"/>
      <c r="G1164" s="171"/>
    </row>
    <row r="1165" spans="1:7" s="218" customFormat="1">
      <c r="A1165" s="403"/>
      <c r="B1165" s="194"/>
      <c r="C1165" s="64"/>
      <c r="D1165" s="85"/>
      <c r="E1165" s="237"/>
      <c r="F1165" s="216"/>
      <c r="G1165" s="212"/>
    </row>
    <row r="1166" spans="1:7" s="218" customFormat="1">
      <c r="A1166" s="403"/>
      <c r="B1166" s="194"/>
      <c r="C1166" s="64"/>
      <c r="D1166" s="85"/>
      <c r="E1166" s="237"/>
      <c r="F1166" s="216"/>
      <c r="G1166" s="212"/>
    </row>
    <row r="1167" spans="1:7" s="218" customFormat="1">
      <c r="A1167" s="403"/>
      <c r="B1167" s="194"/>
      <c r="C1167" s="64"/>
      <c r="D1167" s="85"/>
      <c r="E1167" s="237"/>
      <c r="F1167" s="216"/>
      <c r="G1167" s="224"/>
    </row>
    <row r="1168" spans="1:7" s="218" customFormat="1">
      <c r="A1168" s="403"/>
      <c r="B1168" s="194"/>
      <c r="C1168" s="64"/>
      <c r="D1168" s="85"/>
      <c r="E1168" s="237"/>
      <c r="F1168" s="216"/>
      <c r="G1168" s="224"/>
    </row>
    <row r="1169" spans="1:7" s="172" customFormat="1">
      <c r="A1169" s="404"/>
      <c r="B1169" s="398"/>
      <c r="C1169" s="398"/>
      <c r="D1169" s="398"/>
      <c r="E1169" s="398"/>
      <c r="F1169" s="398"/>
      <c r="G1169" s="188"/>
    </row>
    <row r="1170" spans="1:7" s="172" customFormat="1">
      <c r="A1170" s="399"/>
      <c r="B1170" s="400"/>
      <c r="C1170" s="400"/>
      <c r="D1170" s="400"/>
      <c r="E1170" s="400"/>
      <c r="F1170" s="400"/>
      <c r="G1170" s="401"/>
    </row>
    <row r="1171" spans="1:7" s="71" customFormat="1">
      <c r="A1171" s="402"/>
      <c r="B1171" s="161"/>
      <c r="C1171" s="408"/>
      <c r="D1171" s="409"/>
      <c r="E1171" s="409"/>
      <c r="F1171" s="409"/>
      <c r="G1171" s="410"/>
    </row>
    <row r="1172" spans="1:7" s="215" customFormat="1">
      <c r="A1172" s="403"/>
      <c r="B1172" s="168"/>
      <c r="C1172" s="169"/>
      <c r="D1172" s="170"/>
      <c r="E1172" s="170"/>
      <c r="F1172" s="213"/>
      <c r="G1172" s="214"/>
    </row>
    <row r="1173" spans="1:7" s="218" customFormat="1">
      <c r="A1173" s="403"/>
      <c r="B1173" s="194"/>
      <c r="C1173" s="64"/>
      <c r="D1173" s="85"/>
      <c r="E1173" s="220"/>
      <c r="F1173" s="90"/>
      <c r="G1173" s="217"/>
    </row>
    <row r="1174" spans="1:7" s="218" customFormat="1">
      <c r="A1174" s="403"/>
      <c r="B1174" s="194"/>
      <c r="C1174" s="64"/>
      <c r="D1174" s="85"/>
      <c r="E1174" s="220"/>
      <c r="F1174" s="90"/>
      <c r="G1174" s="217"/>
    </row>
    <row r="1175" spans="1:7" s="218" customFormat="1">
      <c r="A1175" s="403"/>
      <c r="B1175" s="205"/>
      <c r="C1175" s="64"/>
      <c r="D1175" s="85"/>
      <c r="E1175" s="239"/>
      <c r="F1175" s="265"/>
      <c r="G1175" s="217"/>
    </row>
    <row r="1176" spans="1:7" s="218" customFormat="1">
      <c r="A1176" s="403"/>
      <c r="B1176" s="194"/>
      <c r="C1176" s="64"/>
      <c r="D1176" s="85"/>
      <c r="E1176" s="220"/>
      <c r="F1176" s="90"/>
      <c r="G1176" s="217"/>
    </row>
    <row r="1177" spans="1:7" s="218" customFormat="1">
      <c r="A1177" s="403"/>
      <c r="B1177" s="194"/>
      <c r="C1177" s="64"/>
      <c r="D1177" s="85"/>
      <c r="E1177" s="220"/>
      <c r="F1177" s="90"/>
      <c r="G1177" s="217"/>
    </row>
    <row r="1178" spans="1:7" s="215" customFormat="1">
      <c r="A1178" s="404"/>
      <c r="B1178" s="398"/>
      <c r="C1178" s="398"/>
      <c r="D1178" s="398"/>
      <c r="E1178" s="398"/>
      <c r="F1178" s="398"/>
      <c r="G1178" s="219"/>
    </row>
    <row r="1179" spans="1:7" s="215" customFormat="1">
      <c r="A1179" s="399"/>
      <c r="B1179" s="400"/>
      <c r="C1179" s="400"/>
      <c r="D1179" s="400"/>
      <c r="E1179" s="400"/>
      <c r="F1179" s="400"/>
      <c r="G1179" s="401"/>
    </row>
    <row r="1180" spans="1:7" s="71" customFormat="1">
      <c r="A1180" s="402"/>
      <c r="B1180" s="161"/>
      <c r="C1180" s="408"/>
      <c r="D1180" s="409"/>
      <c r="E1180" s="409"/>
      <c r="F1180" s="409"/>
      <c r="G1180" s="410"/>
    </row>
    <row r="1181" spans="1:7" s="215" customFormat="1">
      <c r="A1181" s="403"/>
      <c r="B1181" s="168"/>
      <c r="C1181" s="169"/>
      <c r="D1181" s="170"/>
      <c r="E1181" s="170"/>
      <c r="F1181" s="213"/>
      <c r="G1181" s="214"/>
    </row>
    <row r="1182" spans="1:7" s="218" customFormat="1">
      <c r="A1182" s="403"/>
      <c r="B1182" s="194"/>
      <c r="C1182" s="64"/>
      <c r="D1182" s="85"/>
      <c r="E1182" s="220"/>
      <c r="F1182" s="90"/>
      <c r="G1182" s="217"/>
    </row>
    <row r="1183" spans="1:7" s="218" customFormat="1">
      <c r="A1183" s="403"/>
      <c r="B1183" s="194"/>
      <c r="C1183" s="64"/>
      <c r="D1183" s="85"/>
      <c r="E1183" s="220"/>
      <c r="F1183" s="90"/>
      <c r="G1183" s="217"/>
    </row>
    <row r="1184" spans="1:7" s="218" customFormat="1">
      <c r="A1184" s="403"/>
      <c r="B1184" s="194"/>
      <c r="C1184" s="64"/>
      <c r="D1184" s="85"/>
      <c r="E1184" s="220"/>
      <c r="F1184" s="90"/>
      <c r="G1184" s="217"/>
    </row>
    <row r="1185" spans="1:7" s="218" customFormat="1">
      <c r="A1185" s="403"/>
      <c r="B1185" s="205"/>
      <c r="C1185" s="64"/>
      <c r="D1185" s="85"/>
      <c r="E1185" s="239"/>
      <c r="F1185" s="265"/>
      <c r="G1185" s="217"/>
    </row>
    <row r="1186" spans="1:7" s="218" customFormat="1">
      <c r="A1186" s="403"/>
      <c r="B1186" s="194"/>
      <c r="C1186" s="64"/>
      <c r="D1186" s="85"/>
      <c r="E1186" s="220"/>
      <c r="F1186" s="90"/>
      <c r="G1186" s="217"/>
    </row>
    <row r="1187" spans="1:7" s="215" customFormat="1">
      <c r="A1187" s="404"/>
      <c r="B1187" s="398"/>
      <c r="C1187" s="398"/>
      <c r="D1187" s="398"/>
      <c r="E1187" s="398"/>
      <c r="F1187" s="398"/>
      <c r="G1187" s="219"/>
    </row>
    <row r="1188" spans="1:7" s="215" customFormat="1">
      <c r="A1188" s="399"/>
      <c r="B1188" s="400"/>
      <c r="C1188" s="400"/>
      <c r="D1188" s="400"/>
      <c r="E1188" s="400"/>
      <c r="F1188" s="400"/>
      <c r="G1188" s="401"/>
    </row>
    <row r="1189" spans="1:7" s="71" customFormat="1">
      <c r="A1189" s="402"/>
      <c r="B1189" s="161"/>
      <c r="C1189" s="408"/>
      <c r="D1189" s="409"/>
      <c r="E1189" s="409"/>
      <c r="F1189" s="409"/>
      <c r="G1189" s="410"/>
    </row>
    <row r="1190" spans="1:7" s="215" customFormat="1">
      <c r="A1190" s="403"/>
      <c r="B1190" s="168"/>
      <c r="C1190" s="169"/>
      <c r="D1190" s="170"/>
      <c r="E1190" s="170"/>
      <c r="F1190" s="213"/>
      <c r="G1190" s="214"/>
    </row>
    <row r="1191" spans="1:7" s="218" customFormat="1">
      <c r="A1191" s="403"/>
      <c r="B1191" s="194"/>
      <c r="C1191" s="64"/>
      <c r="D1191" s="85"/>
      <c r="E1191" s="220"/>
      <c r="F1191" s="90"/>
      <c r="G1191" s="217"/>
    </row>
    <row r="1192" spans="1:7" s="218" customFormat="1">
      <c r="A1192" s="403"/>
      <c r="B1192" s="194"/>
      <c r="C1192" s="64"/>
      <c r="D1192" s="85"/>
      <c r="E1192" s="220"/>
      <c r="F1192" s="90"/>
      <c r="G1192" s="235"/>
    </row>
    <row r="1193" spans="1:7" s="218" customFormat="1">
      <c r="A1193" s="403"/>
      <c r="B1193" s="194"/>
      <c r="C1193" s="64"/>
      <c r="D1193" s="85"/>
      <c r="E1193" s="220"/>
      <c r="F1193" s="90"/>
      <c r="G1193" s="235"/>
    </row>
    <row r="1194" spans="1:7" s="218" customFormat="1">
      <c r="A1194" s="403"/>
      <c r="B1194" s="194"/>
      <c r="C1194" s="64"/>
      <c r="D1194" s="85"/>
      <c r="E1194" s="220"/>
      <c r="F1194" s="90"/>
      <c r="G1194" s="235"/>
    </row>
    <row r="1195" spans="1:7" s="218" customFormat="1">
      <c r="A1195" s="403"/>
      <c r="B1195" s="205"/>
      <c r="C1195" s="64"/>
      <c r="D1195" s="85"/>
      <c r="E1195" s="239"/>
      <c r="F1195" s="265"/>
      <c r="G1195" s="235"/>
    </row>
    <row r="1196" spans="1:7" s="215" customFormat="1">
      <c r="A1196" s="404"/>
      <c r="B1196" s="398"/>
      <c r="C1196" s="398"/>
      <c r="D1196" s="398"/>
      <c r="E1196" s="398"/>
      <c r="F1196" s="398"/>
      <c r="G1196" s="219"/>
    </row>
    <row r="1197" spans="1:7" s="215" customFormat="1">
      <c r="A1197" s="399"/>
      <c r="B1197" s="400"/>
      <c r="C1197" s="400"/>
      <c r="D1197" s="400"/>
      <c r="E1197" s="400"/>
      <c r="F1197" s="400"/>
      <c r="G1197" s="401"/>
    </row>
    <row r="1198" spans="1:7" s="71" customFormat="1">
      <c r="A1198" s="402"/>
      <c r="B1198" s="161"/>
      <c r="C1198" s="408"/>
      <c r="D1198" s="409"/>
      <c r="E1198" s="409"/>
      <c r="F1198" s="409"/>
      <c r="G1198" s="410"/>
    </row>
    <row r="1199" spans="1:7" s="172" customFormat="1">
      <c r="A1199" s="403"/>
      <c r="B1199" s="168"/>
      <c r="C1199" s="169"/>
      <c r="D1199" s="170"/>
      <c r="E1199" s="170"/>
      <c r="F1199" s="171"/>
      <c r="G1199" s="171"/>
    </row>
    <row r="1200" spans="1:7" s="218" customFormat="1">
      <c r="A1200" s="403"/>
      <c r="B1200" s="194"/>
      <c r="C1200" s="64"/>
      <c r="D1200" s="65"/>
      <c r="E1200" s="270"/>
      <c r="F1200" s="271"/>
      <c r="G1200" s="217"/>
    </row>
    <row r="1201" spans="1:7" s="218" customFormat="1">
      <c r="A1201" s="403"/>
      <c r="B1201" s="194"/>
      <c r="C1201" s="64"/>
      <c r="D1201" s="65"/>
      <c r="E1201" s="270"/>
      <c r="F1201" s="271"/>
      <c r="G1201" s="217"/>
    </row>
    <row r="1202" spans="1:7" s="218" customFormat="1">
      <c r="A1202" s="403"/>
      <c r="B1202" s="84"/>
      <c r="C1202" s="208"/>
      <c r="D1202" s="272"/>
      <c r="E1202" s="270"/>
      <c r="F1202" s="273"/>
      <c r="G1202" s="235"/>
    </row>
    <row r="1203" spans="1:7" s="172" customFormat="1">
      <c r="A1203" s="404"/>
      <c r="B1203" s="398"/>
      <c r="C1203" s="398"/>
      <c r="D1203" s="398"/>
      <c r="E1203" s="398"/>
      <c r="F1203" s="398"/>
      <c r="G1203" s="188"/>
    </row>
    <row r="1204" spans="1:7" s="172" customFormat="1">
      <c r="A1204" s="399"/>
      <c r="B1204" s="400"/>
      <c r="C1204" s="400"/>
      <c r="D1204" s="400"/>
      <c r="E1204" s="400"/>
      <c r="F1204" s="400"/>
      <c r="G1204" s="401"/>
    </row>
    <row r="1205" spans="1:7" s="71" customFormat="1">
      <c r="A1205" s="402"/>
      <c r="B1205" s="161"/>
      <c r="C1205" s="408"/>
      <c r="D1205" s="409"/>
      <c r="E1205" s="409"/>
      <c r="F1205" s="409"/>
      <c r="G1205" s="410"/>
    </row>
    <row r="1206" spans="1:7" s="172" customFormat="1">
      <c r="A1206" s="403"/>
      <c r="B1206" s="168"/>
      <c r="C1206" s="169"/>
      <c r="D1206" s="170"/>
      <c r="E1206" s="170"/>
      <c r="F1206" s="171"/>
      <c r="G1206" s="171"/>
    </row>
    <row r="1207" spans="1:7" s="218" customFormat="1">
      <c r="A1207" s="403"/>
      <c r="B1207" s="205"/>
      <c r="C1207" s="64"/>
      <c r="D1207" s="85"/>
      <c r="E1207" s="221"/>
      <c r="F1207" s="216"/>
      <c r="G1207" s="212"/>
    </row>
    <row r="1208" spans="1:7" s="218" customFormat="1">
      <c r="A1208" s="403"/>
      <c r="B1208" s="205"/>
      <c r="C1208" s="64"/>
      <c r="D1208" s="85"/>
      <c r="E1208" s="221"/>
      <c r="F1208" s="216"/>
      <c r="G1208" s="216"/>
    </row>
    <row r="1209" spans="1:7" s="218" customFormat="1">
      <c r="A1209" s="403"/>
      <c r="B1209" s="205"/>
      <c r="C1209" s="64"/>
      <c r="D1209" s="85"/>
      <c r="E1209" s="221"/>
      <c r="F1209" s="224"/>
      <c r="G1209" s="224"/>
    </row>
    <row r="1210" spans="1:7" s="218" customFormat="1">
      <c r="A1210" s="403"/>
      <c r="B1210" s="205"/>
      <c r="C1210" s="64"/>
      <c r="D1210" s="85"/>
      <c r="E1210" s="221"/>
      <c r="F1210" s="216"/>
      <c r="G1210" s="224"/>
    </row>
    <row r="1211" spans="1:7" s="218" customFormat="1">
      <c r="A1211" s="403"/>
      <c r="B1211" s="205"/>
      <c r="C1211" s="64"/>
      <c r="D1211" s="85"/>
      <c r="E1211" s="221"/>
      <c r="F1211" s="222"/>
      <c r="G1211" s="224"/>
    </row>
    <row r="1212" spans="1:7" s="172" customFormat="1">
      <c r="A1212" s="404"/>
      <c r="B1212" s="398"/>
      <c r="C1212" s="398"/>
      <c r="D1212" s="398"/>
      <c r="E1212" s="398"/>
      <c r="F1212" s="398"/>
      <c r="G1212" s="188"/>
    </row>
    <row r="1213" spans="1:7" s="172" customFormat="1">
      <c r="A1213" s="399"/>
      <c r="B1213" s="400"/>
      <c r="C1213" s="400"/>
      <c r="D1213" s="400"/>
      <c r="E1213" s="400"/>
      <c r="F1213" s="400"/>
      <c r="G1213" s="401"/>
    </row>
    <row r="1214" spans="1:7" s="71" customFormat="1">
      <c r="A1214" s="189"/>
      <c r="B1214" s="371"/>
      <c r="C1214" s="372"/>
      <c r="D1214" s="372"/>
      <c r="E1214" s="372"/>
      <c r="F1214" s="372"/>
      <c r="G1214" s="373"/>
    </row>
    <row r="1215" spans="1:7" s="71" customFormat="1">
      <c r="A1215" s="402"/>
      <c r="B1215" s="161"/>
      <c r="C1215" s="408"/>
      <c r="D1215" s="409"/>
      <c r="E1215" s="409"/>
      <c r="F1215" s="409"/>
      <c r="G1215" s="410"/>
    </row>
    <row r="1216" spans="1:7" s="172" customFormat="1">
      <c r="A1216" s="403"/>
      <c r="B1216" s="168"/>
      <c r="C1216" s="169"/>
      <c r="D1216" s="170"/>
      <c r="E1216" s="170"/>
      <c r="F1216" s="171"/>
      <c r="G1216" s="171"/>
    </row>
    <row r="1217" spans="1:7" s="218" customFormat="1">
      <c r="A1217" s="403"/>
      <c r="B1217" s="194"/>
      <c r="C1217" s="64"/>
      <c r="D1217" s="85"/>
      <c r="E1217" s="221"/>
      <c r="F1217" s="222"/>
      <c r="G1217" s="212"/>
    </row>
    <row r="1218" spans="1:7" s="218" customFormat="1">
      <c r="A1218" s="403"/>
      <c r="B1218" s="194"/>
      <c r="C1218" s="64"/>
      <c r="D1218" s="85"/>
      <c r="E1218" s="221"/>
      <c r="F1218" s="222"/>
      <c r="G1218" s="212"/>
    </row>
    <row r="1219" spans="1:7" s="218" customFormat="1">
      <c r="A1219" s="403"/>
      <c r="B1219" s="194"/>
      <c r="C1219" s="64"/>
      <c r="D1219" s="85"/>
      <c r="E1219" s="221"/>
      <c r="F1219" s="222"/>
      <c r="G1219" s="212"/>
    </row>
    <row r="1220" spans="1:7" s="218" customFormat="1">
      <c r="A1220" s="403"/>
      <c r="B1220" s="194"/>
      <c r="C1220" s="64"/>
      <c r="D1220" s="85"/>
      <c r="E1220" s="221"/>
      <c r="F1220" s="222"/>
      <c r="G1220" s="212"/>
    </row>
    <row r="1221" spans="1:7" s="218" customFormat="1">
      <c r="A1221" s="403"/>
      <c r="B1221" s="194"/>
      <c r="C1221" s="64"/>
      <c r="D1221" s="85"/>
      <c r="E1221" s="221"/>
      <c r="F1221" s="222"/>
      <c r="G1221" s="212"/>
    </row>
    <row r="1222" spans="1:7" s="172" customFormat="1">
      <c r="A1222" s="404"/>
      <c r="B1222" s="398"/>
      <c r="C1222" s="398"/>
      <c r="D1222" s="398"/>
      <c r="E1222" s="398"/>
      <c r="F1222" s="398"/>
      <c r="G1222" s="188"/>
    </row>
    <row r="1223" spans="1:7" s="172" customFormat="1">
      <c r="A1223" s="399"/>
      <c r="B1223" s="400"/>
      <c r="C1223" s="400"/>
      <c r="D1223" s="400"/>
      <c r="E1223" s="400"/>
      <c r="F1223" s="400"/>
      <c r="G1223" s="401"/>
    </row>
    <row r="1224" spans="1:7" s="71" customFormat="1">
      <c r="A1224" s="402"/>
      <c r="B1224" s="161"/>
      <c r="C1224" s="408"/>
      <c r="D1224" s="409"/>
      <c r="E1224" s="409"/>
      <c r="F1224" s="409"/>
      <c r="G1224" s="410"/>
    </row>
    <row r="1225" spans="1:7" s="172" customFormat="1">
      <c r="A1225" s="403"/>
      <c r="B1225" s="168"/>
      <c r="C1225" s="169"/>
      <c r="D1225" s="170"/>
      <c r="E1225" s="170"/>
      <c r="F1225" s="171"/>
      <c r="G1225" s="171"/>
    </row>
    <row r="1226" spans="1:7" s="218" customFormat="1">
      <c r="A1226" s="403"/>
      <c r="B1226" s="194"/>
      <c r="C1226" s="64"/>
      <c r="D1226" s="85"/>
      <c r="E1226" s="221"/>
      <c r="F1226" s="222"/>
      <c r="G1226" s="212"/>
    </row>
    <row r="1227" spans="1:7" s="218" customFormat="1">
      <c r="A1227" s="403"/>
      <c r="B1227" s="194"/>
      <c r="C1227" s="64"/>
      <c r="D1227" s="85"/>
      <c r="E1227" s="221"/>
      <c r="F1227" s="222"/>
      <c r="G1227" s="212"/>
    </row>
    <row r="1228" spans="1:7" s="218" customFormat="1">
      <c r="A1228" s="403"/>
      <c r="B1228" s="194"/>
      <c r="C1228" s="64"/>
      <c r="D1228" s="85"/>
      <c r="E1228" s="221"/>
      <c r="F1228" s="222"/>
      <c r="G1228" s="212"/>
    </row>
    <row r="1229" spans="1:7" s="218" customFormat="1">
      <c r="A1229" s="403"/>
      <c r="B1229" s="194"/>
      <c r="C1229" s="64"/>
      <c r="D1229" s="85"/>
      <c r="E1229" s="221"/>
      <c r="F1229" s="222"/>
      <c r="G1229" s="212"/>
    </row>
    <row r="1230" spans="1:7" s="172" customFormat="1">
      <c r="A1230" s="404"/>
      <c r="B1230" s="398"/>
      <c r="C1230" s="398"/>
      <c r="D1230" s="398"/>
      <c r="E1230" s="398"/>
      <c r="F1230" s="398"/>
      <c r="G1230" s="188"/>
    </row>
    <row r="1231" spans="1:7" s="172" customFormat="1">
      <c r="A1231" s="399"/>
      <c r="B1231" s="400"/>
      <c r="C1231" s="400"/>
      <c r="D1231" s="400"/>
      <c r="E1231" s="400"/>
      <c r="F1231" s="400"/>
      <c r="G1231" s="401"/>
    </row>
    <row r="1232" spans="1:7" s="71" customFormat="1">
      <c r="A1232" s="402"/>
      <c r="B1232" s="161"/>
      <c r="C1232" s="408"/>
      <c r="D1232" s="409"/>
      <c r="E1232" s="409"/>
      <c r="F1232" s="409"/>
      <c r="G1232" s="410"/>
    </row>
    <row r="1233" spans="1:7" s="215" customFormat="1">
      <c r="A1233" s="403"/>
      <c r="B1233" s="168"/>
      <c r="C1233" s="169"/>
      <c r="D1233" s="170"/>
      <c r="E1233" s="170"/>
      <c r="F1233" s="213"/>
      <c r="G1233" s="214"/>
    </row>
    <row r="1234" spans="1:7" s="218" customFormat="1">
      <c r="A1234" s="403"/>
      <c r="B1234" s="194"/>
      <c r="C1234" s="64"/>
      <c r="D1234" s="85"/>
      <c r="E1234" s="239"/>
      <c r="F1234" s="92"/>
      <c r="G1234" s="217"/>
    </row>
    <row r="1235" spans="1:7" s="218" customFormat="1">
      <c r="A1235" s="403"/>
      <c r="B1235" s="194"/>
      <c r="C1235" s="64"/>
      <c r="D1235" s="85"/>
      <c r="E1235" s="239"/>
      <c r="F1235" s="92"/>
      <c r="G1235" s="217"/>
    </row>
    <row r="1236" spans="1:7" s="218" customFormat="1">
      <c r="A1236" s="403"/>
      <c r="B1236" s="194"/>
      <c r="C1236" s="64"/>
      <c r="D1236" s="85"/>
      <c r="E1236" s="239"/>
      <c r="F1236" s="92"/>
      <c r="G1236" s="217"/>
    </row>
    <row r="1237" spans="1:7" s="218" customFormat="1">
      <c r="A1237" s="403"/>
      <c r="B1237" s="194"/>
      <c r="C1237" s="64"/>
      <c r="D1237" s="85"/>
      <c r="E1237" s="239"/>
      <c r="F1237" s="92"/>
      <c r="G1237" s="217"/>
    </row>
    <row r="1238" spans="1:7" s="218" customFormat="1">
      <c r="A1238" s="403"/>
      <c r="B1238" s="194"/>
      <c r="C1238" s="64"/>
      <c r="D1238" s="85"/>
      <c r="E1238" s="239"/>
      <c r="F1238" s="92"/>
      <c r="G1238" s="217"/>
    </row>
    <row r="1239" spans="1:7" s="215" customFormat="1">
      <c r="A1239" s="404"/>
      <c r="B1239" s="398"/>
      <c r="C1239" s="398"/>
      <c r="D1239" s="398"/>
      <c r="E1239" s="398"/>
      <c r="F1239" s="398"/>
      <c r="G1239" s="274"/>
    </row>
    <row r="1240" spans="1:7" s="215" customFormat="1">
      <c r="A1240" s="399"/>
      <c r="B1240" s="400"/>
      <c r="C1240" s="400"/>
      <c r="D1240" s="400"/>
      <c r="E1240" s="400"/>
      <c r="F1240" s="400"/>
      <c r="G1240" s="401"/>
    </row>
    <row r="1241" spans="1:7" s="71" customFormat="1">
      <c r="A1241" s="402"/>
      <c r="B1241" s="161"/>
      <c r="C1241" s="408"/>
      <c r="D1241" s="409"/>
      <c r="E1241" s="409"/>
      <c r="F1241" s="409"/>
      <c r="G1241" s="410"/>
    </row>
    <row r="1242" spans="1:7" s="215" customFormat="1">
      <c r="A1242" s="403"/>
      <c r="B1242" s="168"/>
      <c r="C1242" s="169"/>
      <c r="D1242" s="170"/>
      <c r="E1242" s="170"/>
      <c r="F1242" s="213"/>
      <c r="G1242" s="214"/>
    </row>
    <row r="1243" spans="1:7" s="218" customFormat="1">
      <c r="A1243" s="403"/>
      <c r="B1243" s="194"/>
      <c r="C1243" s="64"/>
      <c r="D1243" s="85"/>
      <c r="E1243" s="220"/>
      <c r="F1243" s="90"/>
      <c r="G1243" s="217"/>
    </row>
    <row r="1244" spans="1:7" s="218" customFormat="1">
      <c r="A1244" s="403"/>
      <c r="B1244" s="194"/>
      <c r="C1244" s="64"/>
      <c r="D1244" s="85"/>
      <c r="E1244" s="220"/>
      <c r="F1244" s="90"/>
      <c r="G1244" s="217"/>
    </row>
    <row r="1245" spans="1:7" s="218" customFormat="1">
      <c r="A1245" s="403"/>
      <c r="B1245" s="194"/>
      <c r="C1245" s="64"/>
      <c r="D1245" s="85"/>
      <c r="E1245" s="220"/>
      <c r="F1245" s="90"/>
      <c r="G1245" s="217"/>
    </row>
    <row r="1246" spans="1:7" s="218" customFormat="1">
      <c r="A1246" s="403"/>
      <c r="B1246" s="194"/>
      <c r="C1246" s="64"/>
      <c r="D1246" s="85"/>
      <c r="E1246" s="220"/>
      <c r="F1246" s="90"/>
      <c r="G1246" s="217"/>
    </row>
    <row r="1247" spans="1:7" s="218" customFormat="1">
      <c r="A1247" s="403"/>
      <c r="B1247" s="194"/>
      <c r="C1247" s="64"/>
      <c r="D1247" s="85"/>
      <c r="E1247" s="220"/>
      <c r="F1247" s="90"/>
      <c r="G1247" s="217"/>
    </row>
    <row r="1248" spans="1:7" s="215" customFormat="1">
      <c r="A1248" s="404"/>
      <c r="B1248" s="398"/>
      <c r="C1248" s="398"/>
      <c r="D1248" s="398"/>
      <c r="E1248" s="398"/>
      <c r="F1248" s="398"/>
      <c r="G1248" s="219"/>
    </row>
    <row r="1249" spans="1:7" s="215" customFormat="1">
      <c r="A1249" s="399"/>
      <c r="B1249" s="400"/>
      <c r="C1249" s="400"/>
      <c r="D1249" s="400"/>
      <c r="E1249" s="400"/>
      <c r="F1249" s="400"/>
      <c r="G1249" s="401"/>
    </row>
    <row r="1250" spans="1:7" s="71" customFormat="1">
      <c r="A1250" s="402"/>
      <c r="B1250" s="161"/>
      <c r="C1250" s="408"/>
      <c r="D1250" s="409"/>
      <c r="E1250" s="409"/>
      <c r="F1250" s="409"/>
      <c r="G1250" s="410"/>
    </row>
    <row r="1251" spans="1:7" s="275" customFormat="1">
      <c r="A1251" s="403"/>
      <c r="B1251" s="168"/>
      <c r="C1251" s="169"/>
      <c r="D1251" s="170"/>
      <c r="E1251" s="170"/>
      <c r="F1251" s="213"/>
      <c r="G1251" s="214"/>
    </row>
    <row r="1252" spans="1:7" s="234" customFormat="1">
      <c r="A1252" s="403"/>
      <c r="B1252" s="194"/>
      <c r="C1252" s="64"/>
      <c r="D1252" s="85"/>
      <c r="E1252" s="239"/>
      <c r="F1252" s="92"/>
      <c r="G1252" s="217"/>
    </row>
    <row r="1253" spans="1:7" s="234" customFormat="1">
      <c r="A1253" s="403"/>
      <c r="B1253" s="205"/>
      <c r="C1253" s="64"/>
      <c r="D1253" s="85"/>
      <c r="E1253" s="239"/>
      <c r="F1253" s="92"/>
      <c r="G1253" s="235"/>
    </row>
    <row r="1254" spans="1:7" s="234" customFormat="1">
      <c r="A1254" s="403"/>
      <c r="B1254" s="194"/>
      <c r="C1254" s="64"/>
      <c r="D1254" s="85"/>
      <c r="E1254" s="239"/>
      <c r="F1254" s="92"/>
      <c r="G1254" s="217"/>
    </row>
    <row r="1255" spans="1:7" s="218" customFormat="1">
      <c r="A1255" s="403"/>
      <c r="B1255" s="194"/>
      <c r="C1255" s="64"/>
      <c r="D1255" s="85"/>
      <c r="E1255" s="239"/>
      <c r="F1255" s="92"/>
      <c r="G1255" s="217"/>
    </row>
    <row r="1256" spans="1:7" s="218" customFormat="1">
      <c r="A1256" s="403"/>
      <c r="B1256" s="194"/>
      <c r="C1256" s="64"/>
      <c r="D1256" s="85"/>
      <c r="E1256" s="239"/>
      <c r="F1256" s="92"/>
      <c r="G1256" s="217"/>
    </row>
    <row r="1257" spans="1:7" s="275" customFormat="1">
      <c r="A1257" s="404"/>
      <c r="B1257" s="398"/>
      <c r="C1257" s="398"/>
      <c r="D1257" s="398"/>
      <c r="E1257" s="398"/>
      <c r="F1257" s="398"/>
      <c r="G1257" s="219"/>
    </row>
    <row r="1258" spans="1:7" s="215" customFormat="1">
      <c r="A1258" s="399"/>
      <c r="B1258" s="400"/>
      <c r="C1258" s="400"/>
      <c r="D1258" s="400"/>
      <c r="E1258" s="400"/>
      <c r="F1258" s="400"/>
      <c r="G1258" s="401"/>
    </row>
    <row r="1259" spans="1:7" s="71" customFormat="1">
      <c r="A1259" s="402"/>
      <c r="B1259" s="161"/>
      <c r="C1259" s="408"/>
      <c r="D1259" s="409"/>
      <c r="E1259" s="409"/>
      <c r="F1259" s="409"/>
      <c r="G1259" s="410"/>
    </row>
    <row r="1260" spans="1:7" s="215" customFormat="1">
      <c r="A1260" s="403"/>
      <c r="B1260" s="168"/>
      <c r="C1260" s="169"/>
      <c r="D1260" s="170"/>
      <c r="E1260" s="170"/>
      <c r="F1260" s="213"/>
      <c r="G1260" s="214"/>
    </row>
    <row r="1261" spans="1:7" s="218" customFormat="1">
      <c r="A1261" s="403"/>
      <c r="B1261" s="194"/>
      <c r="C1261" s="64"/>
      <c r="D1261" s="85"/>
      <c r="E1261" s="220"/>
      <c r="F1261" s="90"/>
      <c r="G1261" s="217"/>
    </row>
    <row r="1262" spans="1:7" s="218" customFormat="1">
      <c r="A1262" s="403"/>
      <c r="B1262" s="194"/>
      <c r="C1262" s="64"/>
      <c r="D1262" s="85"/>
      <c r="E1262" s="220"/>
      <c r="F1262" s="90"/>
      <c r="G1262" s="217"/>
    </row>
    <row r="1263" spans="1:7" s="218" customFormat="1">
      <c r="A1263" s="403"/>
      <c r="B1263" s="194"/>
      <c r="C1263" s="64"/>
      <c r="D1263" s="85"/>
      <c r="E1263" s="220"/>
      <c r="F1263" s="90"/>
      <c r="G1263" s="217"/>
    </row>
    <row r="1264" spans="1:7" s="218" customFormat="1">
      <c r="A1264" s="403"/>
      <c r="B1264" s="194"/>
      <c r="C1264" s="64"/>
      <c r="D1264" s="85"/>
      <c r="E1264" s="220"/>
      <c r="F1264" s="90"/>
      <c r="G1264" s="217"/>
    </row>
    <row r="1265" spans="1:7" s="218" customFormat="1">
      <c r="A1265" s="403"/>
      <c r="B1265" s="194"/>
      <c r="C1265" s="64"/>
      <c r="D1265" s="85"/>
      <c r="E1265" s="220"/>
      <c r="F1265" s="90"/>
      <c r="G1265" s="217"/>
    </row>
    <row r="1266" spans="1:7" s="215" customFormat="1">
      <c r="A1266" s="404"/>
      <c r="B1266" s="398"/>
      <c r="C1266" s="398"/>
      <c r="D1266" s="398"/>
      <c r="E1266" s="398"/>
      <c r="F1266" s="398"/>
      <c r="G1266" s="219"/>
    </row>
    <row r="1267" spans="1:7" s="215" customFormat="1">
      <c r="A1267" s="399"/>
      <c r="B1267" s="400"/>
      <c r="C1267" s="400"/>
      <c r="D1267" s="400"/>
      <c r="E1267" s="400"/>
      <c r="F1267" s="400"/>
      <c r="G1267" s="401"/>
    </row>
    <row r="1268" spans="1:7" s="71" customFormat="1">
      <c r="A1268" s="402"/>
      <c r="B1268" s="161"/>
      <c r="C1268" s="408"/>
      <c r="D1268" s="409"/>
      <c r="E1268" s="409"/>
      <c r="F1268" s="409"/>
      <c r="G1268" s="410"/>
    </row>
    <row r="1269" spans="1:7" s="215" customFormat="1">
      <c r="A1269" s="403"/>
      <c r="B1269" s="168"/>
      <c r="C1269" s="169"/>
      <c r="D1269" s="170"/>
      <c r="E1269" s="170"/>
      <c r="F1269" s="213"/>
      <c r="G1269" s="214"/>
    </row>
    <row r="1270" spans="1:7" s="218" customFormat="1">
      <c r="A1270" s="403"/>
      <c r="B1270" s="194"/>
      <c r="C1270" s="64"/>
      <c r="D1270" s="85"/>
      <c r="E1270" s="220"/>
      <c r="F1270" s="90"/>
      <c r="G1270" s="217"/>
    </row>
    <row r="1271" spans="1:7" s="218" customFormat="1">
      <c r="A1271" s="403"/>
      <c r="B1271" s="194"/>
      <c r="C1271" s="64"/>
      <c r="D1271" s="85"/>
      <c r="E1271" s="220"/>
      <c r="F1271" s="90"/>
      <c r="G1271" s="217"/>
    </row>
    <row r="1272" spans="1:7" s="218" customFormat="1">
      <c r="A1272" s="403"/>
      <c r="B1272" s="194"/>
      <c r="C1272" s="64"/>
      <c r="D1272" s="85"/>
      <c r="E1272" s="220"/>
      <c r="F1272" s="90"/>
      <c r="G1272" s="217"/>
    </row>
    <row r="1273" spans="1:7" s="218" customFormat="1">
      <c r="A1273" s="403"/>
      <c r="B1273" s="194"/>
      <c r="C1273" s="64"/>
      <c r="D1273" s="85"/>
      <c r="E1273" s="220"/>
      <c r="F1273" s="90"/>
      <c r="G1273" s="217"/>
    </row>
    <row r="1274" spans="1:7" s="218" customFormat="1">
      <c r="A1274" s="403"/>
      <c r="B1274" s="194"/>
      <c r="C1274" s="64"/>
      <c r="D1274" s="85"/>
      <c r="E1274" s="220"/>
      <c r="F1274" s="90"/>
      <c r="G1274" s="217"/>
    </row>
    <row r="1275" spans="1:7" s="215" customFormat="1">
      <c r="A1275" s="404"/>
      <c r="B1275" s="398"/>
      <c r="C1275" s="398"/>
      <c r="D1275" s="398"/>
      <c r="E1275" s="398"/>
      <c r="F1275" s="398"/>
      <c r="G1275" s="219"/>
    </row>
    <row r="1276" spans="1:7" s="215" customFormat="1">
      <c r="A1276" s="399"/>
      <c r="B1276" s="400"/>
      <c r="C1276" s="400"/>
      <c r="D1276" s="400"/>
      <c r="E1276" s="400"/>
      <c r="F1276" s="400"/>
      <c r="G1276" s="401"/>
    </row>
    <row r="1277" spans="1:7" s="71" customFormat="1">
      <c r="A1277" s="402"/>
      <c r="B1277" s="161"/>
      <c r="C1277" s="408"/>
      <c r="D1277" s="409"/>
      <c r="E1277" s="409"/>
      <c r="F1277" s="409"/>
      <c r="G1277" s="410"/>
    </row>
    <row r="1278" spans="1:7" s="215" customFormat="1">
      <c r="A1278" s="403"/>
      <c r="B1278" s="168"/>
      <c r="C1278" s="169"/>
      <c r="D1278" s="170"/>
      <c r="E1278" s="170"/>
      <c r="F1278" s="213"/>
      <c r="G1278" s="214"/>
    </row>
    <row r="1279" spans="1:7" s="218" customFormat="1">
      <c r="A1279" s="403"/>
      <c r="B1279" s="194"/>
      <c r="C1279" s="64"/>
      <c r="D1279" s="85"/>
      <c r="E1279" s="220"/>
      <c r="F1279" s="90"/>
      <c r="G1279" s="217"/>
    </row>
    <row r="1280" spans="1:7" s="218" customFormat="1">
      <c r="A1280" s="403"/>
      <c r="B1280" s="194"/>
      <c r="C1280" s="64"/>
      <c r="D1280" s="85"/>
      <c r="E1280" s="220"/>
      <c r="F1280" s="90"/>
      <c r="G1280" s="217"/>
    </row>
    <row r="1281" spans="1:7" s="218" customFormat="1">
      <c r="A1281" s="403"/>
      <c r="B1281" s="194"/>
      <c r="C1281" s="64"/>
      <c r="D1281" s="85"/>
      <c r="E1281" s="220"/>
      <c r="F1281" s="90"/>
      <c r="G1281" s="217"/>
    </row>
    <row r="1282" spans="1:7" s="218" customFormat="1">
      <c r="A1282" s="403"/>
      <c r="B1282" s="194"/>
      <c r="C1282" s="64"/>
      <c r="D1282" s="85"/>
      <c r="E1282" s="220"/>
      <c r="F1282" s="90"/>
      <c r="G1282" s="217"/>
    </row>
    <row r="1283" spans="1:7" s="218" customFormat="1">
      <c r="A1283" s="403"/>
      <c r="B1283" s="194"/>
      <c r="C1283" s="64"/>
      <c r="D1283" s="85"/>
      <c r="E1283" s="220"/>
      <c r="F1283" s="90"/>
      <c r="G1283" s="217"/>
    </row>
    <row r="1284" spans="1:7" s="215" customFormat="1">
      <c r="A1284" s="404"/>
      <c r="B1284" s="398"/>
      <c r="C1284" s="398"/>
      <c r="D1284" s="398"/>
      <c r="E1284" s="398"/>
      <c r="F1284" s="398"/>
      <c r="G1284" s="219"/>
    </row>
    <row r="1285" spans="1:7" s="215" customFormat="1">
      <c r="A1285" s="399"/>
      <c r="B1285" s="400"/>
      <c r="C1285" s="400"/>
      <c r="D1285" s="400"/>
      <c r="E1285" s="400"/>
      <c r="F1285" s="400"/>
      <c r="G1285" s="401"/>
    </row>
    <row r="1286" spans="1:7" s="71" customFormat="1">
      <c r="A1286" s="402"/>
      <c r="B1286" s="161"/>
      <c r="C1286" s="408"/>
      <c r="D1286" s="409"/>
      <c r="E1286" s="409"/>
      <c r="F1286" s="409"/>
      <c r="G1286" s="410"/>
    </row>
    <row r="1287" spans="1:7" s="215" customFormat="1">
      <c r="A1287" s="403"/>
      <c r="B1287" s="168"/>
      <c r="C1287" s="169"/>
      <c r="D1287" s="170"/>
      <c r="E1287" s="170"/>
      <c r="F1287" s="213"/>
      <c r="G1287" s="214"/>
    </row>
    <row r="1288" spans="1:7" s="218" customFormat="1">
      <c r="A1288" s="403"/>
      <c r="B1288" s="194"/>
      <c r="C1288" s="64"/>
      <c r="D1288" s="85"/>
      <c r="E1288" s="220"/>
      <c r="F1288" s="90"/>
      <c r="G1288" s="217"/>
    </row>
    <row r="1289" spans="1:7" s="218" customFormat="1">
      <c r="A1289" s="403"/>
      <c r="B1289" s="194"/>
      <c r="C1289" s="64"/>
      <c r="D1289" s="85"/>
      <c r="E1289" s="220"/>
      <c r="F1289" s="90"/>
      <c r="G1289" s="217"/>
    </row>
    <row r="1290" spans="1:7" s="218" customFormat="1">
      <c r="A1290" s="403"/>
      <c r="B1290" s="194"/>
      <c r="C1290" s="64"/>
      <c r="D1290" s="85"/>
      <c r="E1290" s="220"/>
      <c r="F1290" s="90"/>
      <c r="G1290" s="217"/>
    </row>
    <row r="1291" spans="1:7" s="218" customFormat="1">
      <c r="A1291" s="403"/>
      <c r="B1291" s="194"/>
      <c r="C1291" s="64"/>
      <c r="D1291" s="85"/>
      <c r="E1291" s="220"/>
      <c r="F1291" s="90"/>
      <c r="G1291" s="217"/>
    </row>
    <row r="1292" spans="1:7" s="218" customFormat="1">
      <c r="A1292" s="403"/>
      <c r="B1292" s="194"/>
      <c r="C1292" s="64"/>
      <c r="D1292" s="85"/>
      <c r="E1292" s="220"/>
      <c r="F1292" s="90"/>
      <c r="G1292" s="217"/>
    </row>
    <row r="1293" spans="1:7" s="215" customFormat="1">
      <c r="A1293" s="404"/>
      <c r="B1293" s="398"/>
      <c r="C1293" s="398"/>
      <c r="D1293" s="398"/>
      <c r="E1293" s="398"/>
      <c r="F1293" s="398"/>
      <c r="G1293" s="219"/>
    </row>
    <row r="1294" spans="1:7" s="215" customFormat="1">
      <c r="A1294" s="399"/>
      <c r="B1294" s="400"/>
      <c r="C1294" s="400"/>
      <c r="D1294" s="400"/>
      <c r="E1294" s="400"/>
      <c r="F1294" s="400"/>
      <c r="G1294" s="401"/>
    </row>
    <row r="1295" spans="1:7" s="71" customFormat="1">
      <c r="A1295" s="402"/>
      <c r="B1295" s="161"/>
      <c r="C1295" s="408"/>
      <c r="D1295" s="409"/>
      <c r="E1295" s="409"/>
      <c r="F1295" s="409"/>
      <c r="G1295" s="410"/>
    </row>
    <row r="1296" spans="1:7" s="215" customFormat="1">
      <c r="A1296" s="403"/>
      <c r="B1296" s="168"/>
      <c r="C1296" s="169"/>
      <c r="D1296" s="170"/>
      <c r="E1296" s="170"/>
      <c r="F1296" s="213"/>
      <c r="G1296" s="214"/>
    </row>
    <row r="1297" spans="1:7" s="218" customFormat="1">
      <c r="A1297" s="403"/>
      <c r="B1297" s="194"/>
      <c r="C1297" s="64"/>
      <c r="D1297" s="85"/>
      <c r="E1297" s="220"/>
      <c r="F1297" s="90"/>
      <c r="G1297" s="217"/>
    </row>
    <row r="1298" spans="1:7" s="218" customFormat="1">
      <c r="A1298" s="403"/>
      <c r="B1298" s="194"/>
      <c r="C1298" s="64"/>
      <c r="D1298" s="85"/>
      <c r="E1298" s="220"/>
      <c r="F1298" s="90"/>
      <c r="G1298" s="217"/>
    </row>
    <row r="1299" spans="1:7" s="218" customFormat="1">
      <c r="A1299" s="403"/>
      <c r="B1299" s="194"/>
      <c r="C1299" s="64"/>
      <c r="D1299" s="85"/>
      <c r="E1299" s="220"/>
      <c r="F1299" s="90"/>
      <c r="G1299" s="217"/>
    </row>
    <row r="1300" spans="1:7" s="218" customFormat="1">
      <c r="A1300" s="403"/>
      <c r="B1300" s="194"/>
      <c r="C1300" s="64"/>
      <c r="D1300" s="85"/>
      <c r="E1300" s="220"/>
      <c r="F1300" s="90"/>
      <c r="G1300" s="217"/>
    </row>
    <row r="1301" spans="1:7" s="218" customFormat="1">
      <c r="A1301" s="403"/>
      <c r="B1301" s="194"/>
      <c r="C1301" s="64"/>
      <c r="D1301" s="85"/>
      <c r="E1301" s="220"/>
      <c r="F1301" s="90"/>
      <c r="G1301" s="217"/>
    </row>
    <row r="1302" spans="1:7" s="215" customFormat="1">
      <c r="A1302" s="404"/>
      <c r="B1302" s="398"/>
      <c r="C1302" s="398"/>
      <c r="D1302" s="398"/>
      <c r="E1302" s="398"/>
      <c r="F1302" s="398"/>
      <c r="G1302" s="219"/>
    </row>
    <row r="1303" spans="1:7" s="215" customFormat="1">
      <c r="A1303" s="399"/>
      <c r="B1303" s="400"/>
      <c r="C1303" s="400"/>
      <c r="D1303" s="400"/>
      <c r="E1303" s="400"/>
      <c r="F1303" s="400"/>
      <c r="G1303" s="401"/>
    </row>
    <row r="1304" spans="1:7" s="71" customFormat="1">
      <c r="A1304" s="402"/>
      <c r="B1304" s="161"/>
      <c r="C1304" s="408"/>
      <c r="D1304" s="409"/>
      <c r="E1304" s="409"/>
      <c r="F1304" s="409"/>
      <c r="G1304" s="410"/>
    </row>
    <row r="1305" spans="1:7" s="215" customFormat="1">
      <c r="A1305" s="403"/>
      <c r="B1305" s="168"/>
      <c r="C1305" s="169"/>
      <c r="D1305" s="170"/>
      <c r="E1305" s="170"/>
      <c r="F1305" s="213"/>
      <c r="G1305" s="214"/>
    </row>
    <row r="1306" spans="1:7" s="218" customFormat="1">
      <c r="A1306" s="403"/>
      <c r="B1306" s="194"/>
      <c r="C1306" s="64"/>
      <c r="D1306" s="85"/>
      <c r="E1306" s="220"/>
      <c r="F1306" s="90"/>
      <c r="G1306" s="217"/>
    </row>
    <row r="1307" spans="1:7" s="218" customFormat="1">
      <c r="A1307" s="403"/>
      <c r="B1307" s="194"/>
      <c r="C1307" s="64"/>
      <c r="D1307" s="85"/>
      <c r="E1307" s="220"/>
      <c r="F1307" s="90"/>
      <c r="G1307" s="217"/>
    </row>
    <row r="1308" spans="1:7" s="218" customFormat="1">
      <c r="A1308" s="403"/>
      <c r="B1308" s="194"/>
      <c r="C1308" s="64"/>
      <c r="D1308" s="85"/>
      <c r="E1308" s="220"/>
      <c r="F1308" s="90"/>
      <c r="G1308" s="217"/>
    </row>
    <row r="1309" spans="1:7" s="218" customFormat="1">
      <c r="A1309" s="403"/>
      <c r="B1309" s="194"/>
      <c r="C1309" s="64"/>
      <c r="D1309" s="85"/>
      <c r="E1309" s="220"/>
      <c r="F1309" s="90"/>
      <c r="G1309" s="217"/>
    </row>
    <row r="1310" spans="1:7" s="218" customFormat="1">
      <c r="A1310" s="403"/>
      <c r="B1310" s="194"/>
      <c r="C1310" s="64"/>
      <c r="D1310" s="85"/>
      <c r="E1310" s="220"/>
      <c r="F1310" s="90"/>
      <c r="G1310" s="217"/>
    </row>
    <row r="1311" spans="1:7" s="215" customFormat="1">
      <c r="A1311" s="404"/>
      <c r="B1311" s="398"/>
      <c r="C1311" s="398"/>
      <c r="D1311" s="398"/>
      <c r="E1311" s="398"/>
      <c r="F1311" s="398"/>
      <c r="G1311" s="219"/>
    </row>
    <row r="1312" spans="1:7" s="215" customFormat="1">
      <c r="A1312" s="399"/>
      <c r="B1312" s="400"/>
      <c r="C1312" s="400"/>
      <c r="D1312" s="400"/>
      <c r="E1312" s="400"/>
      <c r="F1312" s="400"/>
      <c r="G1312" s="401"/>
    </row>
    <row r="1313" spans="1:7" s="71" customFormat="1">
      <c r="A1313" s="402"/>
      <c r="B1313" s="161"/>
      <c r="C1313" s="408"/>
      <c r="D1313" s="409"/>
      <c r="E1313" s="409"/>
      <c r="F1313" s="409"/>
      <c r="G1313" s="410"/>
    </row>
    <row r="1314" spans="1:7" s="215" customFormat="1">
      <c r="A1314" s="403"/>
      <c r="B1314" s="168"/>
      <c r="C1314" s="169"/>
      <c r="D1314" s="170"/>
      <c r="E1314" s="170"/>
      <c r="F1314" s="213"/>
      <c r="G1314" s="214"/>
    </row>
    <row r="1315" spans="1:7" s="218" customFormat="1">
      <c r="A1315" s="403"/>
      <c r="B1315" s="194"/>
      <c r="C1315" s="64"/>
      <c r="D1315" s="85"/>
      <c r="E1315" s="220"/>
      <c r="F1315" s="90"/>
      <c r="G1315" s="217"/>
    </row>
    <row r="1316" spans="1:7" s="218" customFormat="1">
      <c r="A1316" s="403"/>
      <c r="B1316" s="194"/>
      <c r="C1316" s="64"/>
      <c r="D1316" s="85"/>
      <c r="E1316" s="220"/>
      <c r="F1316" s="90"/>
      <c r="G1316" s="217"/>
    </row>
    <row r="1317" spans="1:7" s="218" customFormat="1">
      <c r="A1317" s="403"/>
      <c r="B1317" s="194"/>
      <c r="C1317" s="64"/>
      <c r="D1317" s="85"/>
      <c r="E1317" s="220"/>
      <c r="F1317" s="90"/>
      <c r="G1317" s="217"/>
    </row>
    <row r="1318" spans="1:7" s="218" customFormat="1">
      <c r="A1318" s="403"/>
      <c r="B1318" s="194"/>
      <c r="C1318" s="64"/>
      <c r="D1318" s="85"/>
      <c r="E1318" s="220"/>
      <c r="F1318" s="90"/>
      <c r="G1318" s="217"/>
    </row>
    <row r="1319" spans="1:7" s="218" customFormat="1">
      <c r="A1319" s="403"/>
      <c r="B1319" s="194"/>
      <c r="C1319" s="64"/>
      <c r="D1319" s="85"/>
      <c r="E1319" s="220"/>
      <c r="F1319" s="90"/>
      <c r="G1319" s="217"/>
    </row>
    <row r="1320" spans="1:7" s="215" customFormat="1">
      <c r="A1320" s="404"/>
      <c r="B1320" s="398"/>
      <c r="C1320" s="398"/>
      <c r="D1320" s="398"/>
      <c r="E1320" s="398"/>
      <c r="F1320" s="398"/>
      <c r="G1320" s="219"/>
    </row>
    <row r="1321" spans="1:7" s="215" customFormat="1">
      <c r="A1321" s="399"/>
      <c r="B1321" s="400"/>
      <c r="C1321" s="400"/>
      <c r="D1321" s="400"/>
      <c r="E1321" s="400"/>
      <c r="F1321" s="400"/>
      <c r="G1321" s="401"/>
    </row>
    <row r="1322" spans="1:7" s="71" customFormat="1">
      <c r="A1322" s="402"/>
      <c r="B1322" s="161"/>
      <c r="C1322" s="408"/>
      <c r="D1322" s="409"/>
      <c r="E1322" s="409"/>
      <c r="F1322" s="409"/>
      <c r="G1322" s="410"/>
    </row>
    <row r="1323" spans="1:7" s="215" customFormat="1">
      <c r="A1323" s="403"/>
      <c r="B1323" s="168"/>
      <c r="C1323" s="169"/>
      <c r="D1323" s="170"/>
      <c r="E1323" s="170"/>
      <c r="F1323" s="213"/>
      <c r="G1323" s="214"/>
    </row>
    <row r="1324" spans="1:7" s="218" customFormat="1">
      <c r="A1324" s="403"/>
      <c r="B1324" s="194"/>
      <c r="C1324" s="64"/>
      <c r="D1324" s="85"/>
      <c r="E1324" s="220"/>
      <c r="F1324" s="90"/>
      <c r="G1324" s="217"/>
    </row>
    <row r="1325" spans="1:7" s="218" customFormat="1">
      <c r="A1325" s="403"/>
      <c r="B1325" s="194"/>
      <c r="C1325" s="64"/>
      <c r="D1325" s="85"/>
      <c r="E1325" s="220"/>
      <c r="F1325" s="90"/>
      <c r="G1325" s="217"/>
    </row>
    <row r="1326" spans="1:7" s="218" customFormat="1">
      <c r="A1326" s="403"/>
      <c r="B1326" s="194"/>
      <c r="C1326" s="64"/>
      <c r="D1326" s="85"/>
      <c r="E1326" s="220"/>
      <c r="F1326" s="90"/>
      <c r="G1326" s="217"/>
    </row>
    <row r="1327" spans="1:7" s="218" customFormat="1">
      <c r="A1327" s="403"/>
      <c r="B1327" s="194"/>
      <c r="C1327" s="64"/>
      <c r="D1327" s="85"/>
      <c r="E1327" s="220"/>
      <c r="F1327" s="90"/>
      <c r="G1327" s="217"/>
    </row>
    <row r="1328" spans="1:7" s="218" customFormat="1">
      <c r="A1328" s="403"/>
      <c r="B1328" s="194"/>
      <c r="C1328" s="64"/>
      <c r="D1328" s="85"/>
      <c r="E1328" s="220"/>
      <c r="F1328" s="90"/>
      <c r="G1328" s="217"/>
    </row>
    <row r="1329" spans="1:7" s="215" customFormat="1">
      <c r="A1329" s="404"/>
      <c r="B1329" s="398"/>
      <c r="C1329" s="398"/>
      <c r="D1329" s="398"/>
      <c r="E1329" s="398"/>
      <c r="F1329" s="398"/>
      <c r="G1329" s="219"/>
    </row>
    <row r="1330" spans="1:7" s="215" customFormat="1">
      <c r="A1330" s="399"/>
      <c r="B1330" s="400"/>
      <c r="C1330" s="400"/>
      <c r="D1330" s="400"/>
      <c r="E1330" s="400"/>
      <c r="F1330" s="400"/>
      <c r="G1330" s="401"/>
    </row>
    <row r="1331" spans="1:7" s="71" customFormat="1">
      <c r="A1331" s="402"/>
      <c r="B1331" s="161"/>
      <c r="C1331" s="408"/>
      <c r="D1331" s="409"/>
      <c r="E1331" s="409"/>
      <c r="F1331" s="409"/>
      <c r="G1331" s="410"/>
    </row>
    <row r="1332" spans="1:7" s="215" customFormat="1">
      <c r="A1332" s="403"/>
      <c r="B1332" s="168"/>
      <c r="C1332" s="169"/>
      <c r="D1332" s="170"/>
      <c r="E1332" s="170"/>
      <c r="F1332" s="213"/>
      <c r="G1332" s="214"/>
    </row>
    <row r="1333" spans="1:7" s="218" customFormat="1">
      <c r="A1333" s="403"/>
      <c r="B1333" s="194"/>
      <c r="C1333" s="64"/>
      <c r="D1333" s="85"/>
      <c r="E1333" s="220"/>
      <c r="F1333" s="90"/>
      <c r="G1333" s="217"/>
    </row>
    <row r="1334" spans="1:7" s="218" customFormat="1">
      <c r="A1334" s="403"/>
      <c r="B1334" s="194"/>
      <c r="C1334" s="64"/>
      <c r="D1334" s="85"/>
      <c r="E1334" s="220"/>
      <c r="F1334" s="90"/>
      <c r="G1334" s="217"/>
    </row>
    <row r="1335" spans="1:7" s="218" customFormat="1">
      <c r="A1335" s="403"/>
      <c r="B1335" s="194"/>
      <c r="C1335" s="64"/>
      <c r="D1335" s="85"/>
      <c r="E1335" s="220"/>
      <c r="F1335" s="90"/>
      <c r="G1335" s="217"/>
    </row>
    <row r="1336" spans="1:7" s="218" customFormat="1">
      <c r="A1336" s="403"/>
      <c r="B1336" s="194"/>
      <c r="C1336" s="64"/>
      <c r="D1336" s="85"/>
      <c r="E1336" s="220"/>
      <c r="F1336" s="90"/>
      <c r="G1336" s="217"/>
    </row>
    <row r="1337" spans="1:7" s="178" customFormat="1">
      <c r="A1337" s="403"/>
      <c r="B1337" s="205"/>
      <c r="C1337" s="128"/>
      <c r="D1337" s="85"/>
      <c r="E1337" s="276"/>
      <c r="F1337" s="95"/>
      <c r="G1337" s="277"/>
    </row>
    <row r="1338" spans="1:7" s="215" customFormat="1">
      <c r="A1338" s="404"/>
      <c r="B1338" s="398"/>
      <c r="C1338" s="398"/>
      <c r="D1338" s="398"/>
      <c r="E1338" s="398"/>
      <c r="F1338" s="398"/>
      <c r="G1338" s="219"/>
    </row>
    <row r="1339" spans="1:7" s="215" customFormat="1">
      <c r="A1339" s="399"/>
      <c r="B1339" s="400"/>
      <c r="C1339" s="400"/>
      <c r="D1339" s="400"/>
      <c r="E1339" s="400"/>
      <c r="F1339" s="400"/>
      <c r="G1339" s="401"/>
    </row>
    <row r="1340" spans="1:7" s="71" customFormat="1">
      <c r="A1340" s="402"/>
      <c r="B1340" s="161"/>
      <c r="C1340" s="408"/>
      <c r="D1340" s="409"/>
      <c r="E1340" s="409"/>
      <c r="F1340" s="409"/>
      <c r="G1340" s="410"/>
    </row>
    <row r="1341" spans="1:7" s="215" customFormat="1">
      <c r="A1341" s="403"/>
      <c r="B1341" s="168"/>
      <c r="C1341" s="169"/>
      <c r="D1341" s="170"/>
      <c r="E1341" s="170"/>
      <c r="F1341" s="213"/>
      <c r="G1341" s="214"/>
    </row>
    <row r="1342" spans="1:7" s="218" customFormat="1">
      <c r="A1342" s="403"/>
      <c r="B1342" s="194"/>
      <c r="C1342" s="64"/>
      <c r="D1342" s="85"/>
      <c r="E1342" s="220"/>
      <c r="F1342" s="90"/>
      <c r="G1342" s="217"/>
    </row>
    <row r="1343" spans="1:7" s="218" customFormat="1">
      <c r="A1343" s="403"/>
      <c r="B1343" s="194"/>
      <c r="C1343" s="64"/>
      <c r="D1343" s="85"/>
      <c r="E1343" s="220"/>
      <c r="F1343" s="90"/>
      <c r="G1343" s="217"/>
    </row>
    <row r="1344" spans="1:7" s="218" customFormat="1">
      <c r="A1344" s="403"/>
      <c r="B1344" s="194"/>
      <c r="C1344" s="64"/>
      <c r="D1344" s="85"/>
      <c r="E1344" s="220"/>
      <c r="F1344" s="90"/>
      <c r="G1344" s="217"/>
    </row>
    <row r="1345" spans="1:7" s="218" customFormat="1">
      <c r="A1345" s="403"/>
      <c r="B1345" s="194"/>
      <c r="C1345" s="64"/>
      <c r="D1345" s="85"/>
      <c r="E1345" s="220"/>
      <c r="F1345" s="90"/>
      <c r="G1345" s="217"/>
    </row>
    <row r="1346" spans="1:7" s="178" customFormat="1">
      <c r="A1346" s="403"/>
      <c r="B1346" s="194"/>
      <c r="C1346" s="128"/>
      <c r="D1346" s="85"/>
      <c r="E1346" s="278"/>
      <c r="F1346" s="124"/>
      <c r="G1346" s="277"/>
    </row>
    <row r="1347" spans="1:7" s="215" customFormat="1">
      <c r="A1347" s="404"/>
      <c r="B1347" s="398"/>
      <c r="C1347" s="398"/>
      <c r="D1347" s="398"/>
      <c r="E1347" s="398"/>
      <c r="F1347" s="398"/>
      <c r="G1347" s="219"/>
    </row>
    <row r="1348" spans="1:7" s="215" customFormat="1">
      <c r="A1348" s="399"/>
      <c r="B1348" s="400"/>
      <c r="C1348" s="400"/>
      <c r="D1348" s="400"/>
      <c r="E1348" s="400"/>
      <c r="F1348" s="400"/>
      <c r="G1348" s="401"/>
    </row>
    <row r="1349" spans="1:7" s="71" customFormat="1">
      <c r="A1349" s="402"/>
      <c r="B1349" s="161"/>
      <c r="C1349" s="408"/>
      <c r="D1349" s="409"/>
      <c r="E1349" s="409"/>
      <c r="F1349" s="409"/>
      <c r="G1349" s="410"/>
    </row>
    <row r="1350" spans="1:7" s="215" customFormat="1">
      <c r="A1350" s="403"/>
      <c r="B1350" s="168"/>
      <c r="C1350" s="169"/>
      <c r="D1350" s="170"/>
      <c r="E1350" s="170"/>
      <c r="F1350" s="213"/>
      <c r="G1350" s="214"/>
    </row>
    <row r="1351" spans="1:7" s="218" customFormat="1">
      <c r="A1351" s="403"/>
      <c r="B1351" s="194"/>
      <c r="C1351" s="64"/>
      <c r="D1351" s="85"/>
      <c r="E1351" s="220"/>
      <c r="F1351" s="90"/>
      <c r="G1351" s="217"/>
    </row>
    <row r="1352" spans="1:7" s="218" customFormat="1">
      <c r="A1352" s="403"/>
      <c r="B1352" s="205"/>
      <c r="C1352" s="64"/>
      <c r="D1352" s="85"/>
      <c r="E1352" s="239"/>
      <c r="F1352" s="92"/>
      <c r="G1352" s="235"/>
    </row>
    <row r="1353" spans="1:7" s="218" customFormat="1">
      <c r="A1353" s="403"/>
      <c r="B1353" s="205"/>
      <c r="C1353" s="64"/>
      <c r="D1353" s="85"/>
      <c r="E1353" s="239"/>
      <c r="F1353" s="265"/>
      <c r="G1353" s="235"/>
    </row>
    <row r="1354" spans="1:7" s="215" customFormat="1">
      <c r="A1354" s="404"/>
      <c r="B1354" s="398"/>
      <c r="C1354" s="398"/>
      <c r="D1354" s="398"/>
      <c r="E1354" s="398"/>
      <c r="F1354" s="398"/>
      <c r="G1354" s="219"/>
    </row>
    <row r="1355" spans="1:7" s="215" customFormat="1">
      <c r="A1355" s="399"/>
      <c r="B1355" s="400"/>
      <c r="C1355" s="400"/>
      <c r="D1355" s="400"/>
      <c r="E1355" s="400"/>
      <c r="F1355" s="400"/>
      <c r="G1355" s="401"/>
    </row>
    <row r="1356" spans="1:7" s="71" customFormat="1">
      <c r="A1356" s="402"/>
      <c r="B1356" s="161"/>
      <c r="C1356" s="408"/>
      <c r="D1356" s="409"/>
      <c r="E1356" s="409"/>
      <c r="F1356" s="409"/>
      <c r="G1356" s="410"/>
    </row>
    <row r="1357" spans="1:7" s="215" customFormat="1">
      <c r="A1357" s="403"/>
      <c r="B1357" s="168"/>
      <c r="C1357" s="169"/>
      <c r="D1357" s="170"/>
      <c r="E1357" s="170"/>
      <c r="F1357" s="213"/>
      <c r="G1357" s="214"/>
    </row>
    <row r="1358" spans="1:7" s="218" customFormat="1">
      <c r="A1358" s="403"/>
      <c r="B1358" s="194"/>
      <c r="C1358" s="64"/>
      <c r="D1358" s="85"/>
      <c r="E1358" s="220"/>
      <c r="F1358" s="90"/>
      <c r="G1358" s="217"/>
    </row>
    <row r="1359" spans="1:7" s="178" customFormat="1">
      <c r="A1359" s="403"/>
      <c r="B1359" s="205"/>
      <c r="C1359" s="128"/>
      <c r="D1359" s="85"/>
      <c r="E1359" s="276"/>
      <c r="F1359" s="129"/>
      <c r="G1359" s="217"/>
    </row>
    <row r="1360" spans="1:7" s="218" customFormat="1">
      <c r="A1360" s="403"/>
      <c r="B1360" s="194"/>
      <c r="C1360" s="64"/>
      <c r="D1360" s="85"/>
      <c r="E1360" s="220"/>
      <c r="F1360" s="90"/>
      <c r="G1360" s="217"/>
    </row>
    <row r="1361" spans="1:7" s="218" customFormat="1">
      <c r="A1361" s="403"/>
      <c r="B1361" s="194"/>
      <c r="C1361" s="64"/>
      <c r="D1361" s="85"/>
      <c r="E1361" s="220"/>
      <c r="F1361" s="90"/>
      <c r="G1361" s="217"/>
    </row>
    <row r="1362" spans="1:7" s="218" customFormat="1">
      <c r="A1362" s="403"/>
      <c r="B1362" s="194"/>
      <c r="C1362" s="64"/>
      <c r="D1362" s="85"/>
      <c r="E1362" s="220"/>
      <c r="F1362" s="90"/>
      <c r="G1362" s="217"/>
    </row>
    <row r="1363" spans="1:7" s="215" customFormat="1">
      <c r="A1363" s="404"/>
      <c r="B1363" s="398"/>
      <c r="C1363" s="398"/>
      <c r="D1363" s="398"/>
      <c r="E1363" s="398"/>
      <c r="F1363" s="398"/>
      <c r="G1363" s="219"/>
    </row>
    <row r="1364" spans="1:7" s="215" customFormat="1">
      <c r="A1364" s="399"/>
      <c r="B1364" s="400"/>
      <c r="C1364" s="400"/>
      <c r="D1364" s="400"/>
      <c r="E1364" s="400"/>
      <c r="F1364" s="400"/>
      <c r="G1364" s="401"/>
    </row>
    <row r="1365" spans="1:7" s="71" customFormat="1">
      <c r="A1365" s="402"/>
      <c r="B1365" s="161"/>
      <c r="C1365" s="408"/>
      <c r="D1365" s="409"/>
      <c r="E1365" s="409"/>
      <c r="F1365" s="409"/>
      <c r="G1365" s="410"/>
    </row>
    <row r="1366" spans="1:7" s="215" customFormat="1">
      <c r="A1366" s="403"/>
      <c r="B1366" s="168"/>
      <c r="C1366" s="169"/>
      <c r="D1366" s="170"/>
      <c r="E1366" s="170"/>
      <c r="F1366" s="213"/>
      <c r="G1366" s="214"/>
    </row>
    <row r="1367" spans="1:7" s="218" customFormat="1">
      <c r="A1367" s="403"/>
      <c r="B1367" s="194"/>
      <c r="C1367" s="64"/>
      <c r="D1367" s="85"/>
      <c r="E1367" s="239"/>
      <c r="F1367" s="92"/>
      <c r="G1367" s="217"/>
    </row>
    <row r="1368" spans="1:7" s="218" customFormat="1">
      <c r="A1368" s="403"/>
      <c r="B1368" s="205"/>
      <c r="C1368" s="64"/>
      <c r="D1368" s="85"/>
      <c r="E1368" s="239"/>
      <c r="F1368" s="92"/>
      <c r="G1368" s="235"/>
    </row>
    <row r="1369" spans="1:7" s="218" customFormat="1">
      <c r="A1369" s="403"/>
      <c r="B1369" s="205"/>
      <c r="C1369" s="64"/>
      <c r="D1369" s="85"/>
      <c r="E1369" s="239"/>
      <c r="F1369" s="265"/>
      <c r="G1369" s="235"/>
    </row>
    <row r="1370" spans="1:7" s="215" customFormat="1">
      <c r="A1370" s="404"/>
      <c r="B1370" s="398"/>
      <c r="C1370" s="398"/>
      <c r="D1370" s="398"/>
      <c r="E1370" s="398"/>
      <c r="F1370" s="398"/>
      <c r="G1370" s="219"/>
    </row>
    <row r="1371" spans="1:7" s="215" customFormat="1">
      <c r="A1371" s="399"/>
      <c r="B1371" s="400"/>
      <c r="C1371" s="400"/>
      <c r="D1371" s="400"/>
      <c r="E1371" s="400"/>
      <c r="F1371" s="400"/>
      <c r="G1371" s="401"/>
    </row>
    <row r="1372" spans="1:7" s="71" customFormat="1">
      <c r="A1372" s="402"/>
      <c r="B1372" s="161"/>
      <c r="C1372" s="408"/>
      <c r="D1372" s="409"/>
      <c r="E1372" s="409"/>
      <c r="F1372" s="409"/>
      <c r="G1372" s="410"/>
    </row>
    <row r="1373" spans="1:7" s="215" customFormat="1">
      <c r="A1373" s="403"/>
      <c r="B1373" s="168"/>
      <c r="C1373" s="169"/>
      <c r="D1373" s="170"/>
      <c r="E1373" s="170"/>
      <c r="F1373" s="213"/>
      <c r="G1373" s="214"/>
    </row>
    <row r="1374" spans="1:7" s="218" customFormat="1">
      <c r="A1374" s="403"/>
      <c r="B1374" s="194"/>
      <c r="C1374" s="64"/>
      <c r="D1374" s="85"/>
      <c r="E1374" s="220"/>
      <c r="F1374" s="90"/>
      <c r="G1374" s="217"/>
    </row>
    <row r="1375" spans="1:7" s="218" customFormat="1">
      <c r="A1375" s="403"/>
      <c r="B1375" s="194"/>
      <c r="C1375" s="64"/>
      <c r="D1375" s="85"/>
      <c r="E1375" s="220"/>
      <c r="F1375" s="90"/>
      <c r="G1375" s="217"/>
    </row>
    <row r="1376" spans="1:7" s="218" customFormat="1">
      <c r="A1376" s="403"/>
      <c r="B1376" s="194"/>
      <c r="C1376" s="64"/>
      <c r="D1376" s="85"/>
      <c r="E1376" s="220"/>
      <c r="F1376" s="90"/>
      <c r="G1376" s="217"/>
    </row>
    <row r="1377" spans="1:7" s="218" customFormat="1">
      <c r="A1377" s="403"/>
      <c r="B1377" s="194"/>
      <c r="C1377" s="64"/>
      <c r="D1377" s="85"/>
      <c r="E1377" s="220"/>
      <c r="F1377" s="90"/>
      <c r="G1377" s="217"/>
    </row>
    <row r="1378" spans="1:7" s="218" customFormat="1">
      <c r="A1378" s="403"/>
      <c r="B1378" s="194"/>
      <c r="C1378" s="64"/>
      <c r="D1378" s="85"/>
      <c r="E1378" s="220"/>
      <c r="F1378" s="90"/>
      <c r="G1378" s="217"/>
    </row>
    <row r="1379" spans="1:7" s="218" customFormat="1">
      <c r="A1379" s="403"/>
      <c r="B1379" s="194"/>
      <c r="C1379" s="64"/>
      <c r="D1379" s="85"/>
      <c r="E1379" s="220"/>
      <c r="F1379" s="90"/>
      <c r="G1379" s="217"/>
    </row>
    <row r="1380" spans="1:7" s="218" customFormat="1">
      <c r="A1380" s="403"/>
      <c r="B1380" s="194"/>
      <c r="C1380" s="64"/>
      <c r="D1380" s="85"/>
      <c r="E1380" s="220"/>
      <c r="F1380" s="90"/>
      <c r="G1380" s="217"/>
    </row>
    <row r="1381" spans="1:7" s="215" customFormat="1">
      <c r="A1381" s="404"/>
      <c r="B1381" s="398"/>
      <c r="C1381" s="398"/>
      <c r="D1381" s="398"/>
      <c r="E1381" s="398"/>
      <c r="F1381" s="398"/>
      <c r="G1381" s="219"/>
    </row>
    <row r="1382" spans="1:7" s="215" customFormat="1">
      <c r="A1382" s="399"/>
      <c r="B1382" s="400"/>
      <c r="C1382" s="400"/>
      <c r="D1382" s="400"/>
      <c r="E1382" s="400"/>
      <c r="F1382" s="400"/>
      <c r="G1382" s="401"/>
    </row>
    <row r="1383" spans="1:7" s="71" customFormat="1">
      <c r="A1383" s="402"/>
      <c r="B1383" s="161"/>
      <c r="C1383" s="408"/>
      <c r="D1383" s="409"/>
      <c r="E1383" s="409"/>
      <c r="F1383" s="409"/>
      <c r="G1383" s="410"/>
    </row>
    <row r="1384" spans="1:7" s="215" customFormat="1">
      <c r="A1384" s="403"/>
      <c r="B1384" s="168"/>
      <c r="C1384" s="169"/>
      <c r="D1384" s="170"/>
      <c r="E1384" s="170"/>
      <c r="F1384" s="213"/>
      <c r="G1384" s="214"/>
    </row>
    <row r="1385" spans="1:7" s="218" customFormat="1">
      <c r="A1385" s="403"/>
      <c r="B1385" s="194"/>
      <c r="C1385" s="64"/>
      <c r="D1385" s="85"/>
      <c r="E1385" s="239"/>
      <c r="F1385" s="92"/>
      <c r="G1385" s="217"/>
    </row>
    <row r="1386" spans="1:7" s="218" customFormat="1">
      <c r="A1386" s="403"/>
      <c r="B1386" s="205"/>
      <c r="C1386" s="64"/>
      <c r="D1386" s="85"/>
      <c r="E1386" s="239"/>
      <c r="F1386" s="92"/>
      <c r="G1386" s="235"/>
    </row>
    <row r="1387" spans="1:7" s="218" customFormat="1">
      <c r="A1387" s="403"/>
      <c r="B1387" s="205"/>
      <c r="C1387" s="64"/>
      <c r="D1387" s="85"/>
      <c r="E1387" s="239"/>
      <c r="F1387" s="265"/>
      <c r="G1387" s="235"/>
    </row>
    <row r="1388" spans="1:7" s="218" customFormat="1">
      <c r="A1388" s="403"/>
      <c r="B1388" s="194"/>
      <c r="C1388" s="64"/>
      <c r="D1388" s="85"/>
      <c r="E1388" s="239"/>
      <c r="F1388" s="92"/>
      <c r="G1388" s="217"/>
    </row>
    <row r="1389" spans="1:7" s="218" customFormat="1">
      <c r="A1389" s="403"/>
      <c r="B1389" s="205"/>
      <c r="C1389" s="64"/>
      <c r="D1389" s="85"/>
      <c r="E1389" s="239"/>
      <c r="F1389" s="92"/>
      <c r="G1389" s="235"/>
    </row>
    <row r="1390" spans="1:7" s="218" customFormat="1">
      <c r="A1390" s="403"/>
      <c r="B1390" s="205"/>
      <c r="C1390" s="64"/>
      <c r="D1390" s="85"/>
      <c r="E1390" s="239"/>
      <c r="F1390" s="265"/>
      <c r="G1390" s="235"/>
    </row>
    <row r="1391" spans="1:7" s="215" customFormat="1">
      <c r="A1391" s="404"/>
      <c r="B1391" s="398"/>
      <c r="C1391" s="398"/>
      <c r="D1391" s="398"/>
      <c r="E1391" s="398"/>
      <c r="F1391" s="398"/>
      <c r="G1391" s="219"/>
    </row>
    <row r="1392" spans="1:7" s="215" customFormat="1">
      <c r="A1392" s="399"/>
      <c r="B1392" s="400"/>
      <c r="C1392" s="400"/>
      <c r="D1392" s="400"/>
      <c r="E1392" s="400"/>
      <c r="F1392" s="400"/>
      <c r="G1392" s="401"/>
    </row>
    <row r="1393" spans="1:7" s="71" customFormat="1">
      <c r="A1393" s="189"/>
      <c r="B1393" s="371"/>
      <c r="C1393" s="372"/>
      <c r="D1393" s="372"/>
      <c r="E1393" s="372"/>
      <c r="F1393" s="372"/>
      <c r="G1393" s="373"/>
    </row>
    <row r="1394" spans="1:7" s="71" customFormat="1">
      <c r="A1394" s="402"/>
      <c r="B1394" s="161"/>
      <c r="C1394" s="408"/>
      <c r="D1394" s="409"/>
      <c r="E1394" s="409"/>
      <c r="F1394" s="409"/>
      <c r="G1394" s="410"/>
    </row>
    <row r="1395" spans="1:7" s="215" customFormat="1">
      <c r="A1395" s="403"/>
      <c r="B1395" s="168"/>
      <c r="C1395" s="169"/>
      <c r="D1395" s="170"/>
      <c r="E1395" s="170"/>
      <c r="F1395" s="213"/>
      <c r="G1395" s="214"/>
    </row>
    <row r="1396" spans="1:7" s="218" customFormat="1">
      <c r="A1396" s="403"/>
      <c r="B1396" s="194"/>
      <c r="C1396" s="64"/>
      <c r="D1396" s="85"/>
      <c r="E1396" s="220"/>
      <c r="F1396" s="90"/>
      <c r="G1396" s="217"/>
    </row>
    <row r="1397" spans="1:7" s="218" customFormat="1">
      <c r="A1397" s="403"/>
      <c r="B1397" s="194"/>
      <c r="C1397" s="64"/>
      <c r="D1397" s="85"/>
      <c r="E1397" s="220"/>
      <c r="F1397" s="90"/>
      <c r="G1397" s="217"/>
    </row>
    <row r="1398" spans="1:7" s="218" customFormat="1">
      <c r="A1398" s="403"/>
      <c r="B1398" s="194"/>
      <c r="C1398" s="64"/>
      <c r="D1398" s="85"/>
      <c r="E1398" s="220"/>
      <c r="F1398" s="90"/>
      <c r="G1398" s="217"/>
    </row>
    <row r="1399" spans="1:7" s="218" customFormat="1">
      <c r="A1399" s="403"/>
      <c r="B1399" s="194"/>
      <c r="C1399" s="64"/>
      <c r="D1399" s="85"/>
      <c r="E1399" s="220"/>
      <c r="F1399" s="90"/>
      <c r="G1399" s="217"/>
    </row>
    <row r="1400" spans="1:7" s="218" customFormat="1">
      <c r="A1400" s="403"/>
      <c r="B1400" s="194"/>
      <c r="C1400" s="64"/>
      <c r="D1400" s="85"/>
      <c r="E1400" s="220"/>
      <c r="F1400" s="90"/>
      <c r="G1400" s="217"/>
    </row>
    <row r="1401" spans="1:7" s="218" customFormat="1">
      <c r="A1401" s="403"/>
      <c r="B1401" s="194"/>
      <c r="C1401" s="64"/>
      <c r="D1401" s="85"/>
      <c r="E1401" s="220"/>
      <c r="F1401" s="90"/>
      <c r="G1401" s="217"/>
    </row>
    <row r="1402" spans="1:7" s="215" customFormat="1">
      <c r="A1402" s="404"/>
      <c r="B1402" s="398"/>
      <c r="C1402" s="398"/>
      <c r="D1402" s="398"/>
      <c r="E1402" s="398"/>
      <c r="F1402" s="398"/>
      <c r="G1402" s="219"/>
    </row>
    <row r="1403" spans="1:7" s="215" customFormat="1">
      <c r="A1403" s="399"/>
      <c r="B1403" s="400"/>
      <c r="C1403" s="400"/>
      <c r="D1403" s="400"/>
      <c r="E1403" s="400"/>
      <c r="F1403" s="400"/>
      <c r="G1403" s="401"/>
    </row>
    <row r="1404" spans="1:7" s="71" customFormat="1">
      <c r="A1404" s="402"/>
      <c r="B1404" s="161"/>
      <c r="C1404" s="408"/>
      <c r="D1404" s="409"/>
      <c r="E1404" s="409"/>
      <c r="F1404" s="409"/>
      <c r="G1404" s="410"/>
    </row>
    <row r="1405" spans="1:7" s="215" customFormat="1">
      <c r="A1405" s="403"/>
      <c r="B1405" s="168"/>
      <c r="C1405" s="169"/>
      <c r="D1405" s="170"/>
      <c r="E1405" s="170"/>
      <c r="F1405" s="213"/>
      <c r="G1405" s="214"/>
    </row>
    <row r="1406" spans="1:7" s="218" customFormat="1">
      <c r="A1406" s="403"/>
      <c r="B1406" s="194"/>
      <c r="C1406" s="64"/>
      <c r="D1406" s="85"/>
      <c r="E1406" s="220"/>
      <c r="F1406" s="90"/>
      <c r="G1406" s="217"/>
    </row>
    <row r="1407" spans="1:7" s="218" customFormat="1">
      <c r="A1407" s="403"/>
      <c r="B1407" s="194"/>
      <c r="C1407" s="64"/>
      <c r="D1407" s="85"/>
      <c r="E1407" s="220"/>
      <c r="F1407" s="90"/>
      <c r="G1407" s="217"/>
    </row>
    <row r="1408" spans="1:7" s="218" customFormat="1">
      <c r="A1408" s="403"/>
      <c r="B1408" s="194"/>
      <c r="C1408" s="64"/>
      <c r="D1408" s="85"/>
      <c r="E1408" s="220"/>
      <c r="F1408" s="90"/>
      <c r="G1408" s="217"/>
    </row>
    <row r="1409" spans="1:7" s="218" customFormat="1">
      <c r="A1409" s="403"/>
      <c r="B1409" s="194"/>
      <c r="C1409" s="64"/>
      <c r="D1409" s="85"/>
      <c r="E1409" s="220"/>
      <c r="F1409" s="90"/>
      <c r="G1409" s="217"/>
    </row>
    <row r="1410" spans="1:7" s="218" customFormat="1">
      <c r="A1410" s="403"/>
      <c r="B1410" s="194"/>
      <c r="C1410" s="64"/>
      <c r="D1410" s="85"/>
      <c r="E1410" s="220"/>
      <c r="F1410" s="90"/>
      <c r="G1410" s="217"/>
    </row>
    <row r="1411" spans="1:7" s="218" customFormat="1">
      <c r="A1411" s="403"/>
      <c r="B1411" s="194"/>
      <c r="C1411" s="64"/>
      <c r="D1411" s="85"/>
      <c r="E1411" s="220"/>
      <c r="F1411" s="90"/>
      <c r="G1411" s="217"/>
    </row>
    <row r="1412" spans="1:7" s="218" customFormat="1">
      <c r="A1412" s="403"/>
      <c r="B1412" s="194"/>
      <c r="C1412" s="64"/>
      <c r="D1412" s="85"/>
      <c r="E1412" s="220"/>
      <c r="F1412" s="90"/>
      <c r="G1412" s="217"/>
    </row>
    <row r="1413" spans="1:7" s="218" customFormat="1">
      <c r="A1413" s="403"/>
      <c r="B1413" s="194"/>
      <c r="C1413" s="64"/>
      <c r="D1413" s="85"/>
      <c r="E1413" s="220"/>
      <c r="F1413" s="90"/>
      <c r="G1413" s="217"/>
    </row>
    <row r="1414" spans="1:7" s="218" customFormat="1">
      <c r="A1414" s="403"/>
      <c r="B1414" s="194"/>
      <c r="C1414" s="64"/>
      <c r="D1414" s="85"/>
      <c r="E1414" s="220"/>
      <c r="F1414" s="90"/>
      <c r="G1414" s="217"/>
    </row>
    <row r="1415" spans="1:7" s="218" customFormat="1">
      <c r="A1415" s="403"/>
      <c r="B1415" s="194"/>
      <c r="C1415" s="64"/>
      <c r="D1415" s="85"/>
      <c r="E1415" s="220"/>
      <c r="F1415" s="90"/>
      <c r="G1415" s="217"/>
    </row>
    <row r="1416" spans="1:7" s="218" customFormat="1">
      <c r="A1416" s="403"/>
      <c r="B1416" s="194"/>
      <c r="C1416" s="64"/>
      <c r="D1416" s="85"/>
      <c r="E1416" s="220"/>
      <c r="F1416" s="90"/>
      <c r="G1416" s="217"/>
    </row>
    <row r="1417" spans="1:7" s="215" customFormat="1">
      <c r="A1417" s="404"/>
      <c r="B1417" s="398"/>
      <c r="C1417" s="398"/>
      <c r="D1417" s="398"/>
      <c r="E1417" s="398"/>
      <c r="F1417" s="398"/>
      <c r="G1417" s="219"/>
    </row>
    <row r="1418" spans="1:7" s="215" customFormat="1">
      <c r="A1418" s="399"/>
      <c r="B1418" s="400"/>
      <c r="C1418" s="400"/>
      <c r="D1418" s="400"/>
      <c r="E1418" s="400"/>
      <c r="F1418" s="400"/>
      <c r="G1418" s="401"/>
    </row>
    <row r="1419" spans="1:7" s="71" customFormat="1">
      <c r="A1419" s="402"/>
      <c r="B1419" s="161"/>
      <c r="C1419" s="408"/>
      <c r="D1419" s="409"/>
      <c r="E1419" s="409"/>
      <c r="F1419" s="409"/>
      <c r="G1419" s="410"/>
    </row>
    <row r="1420" spans="1:7" s="215" customFormat="1">
      <c r="A1420" s="403"/>
      <c r="B1420" s="168"/>
      <c r="C1420" s="169"/>
      <c r="D1420" s="170"/>
      <c r="E1420" s="170"/>
      <c r="F1420" s="213"/>
      <c r="G1420" s="214"/>
    </row>
    <row r="1421" spans="1:7" s="218" customFormat="1">
      <c r="A1421" s="403"/>
      <c r="B1421" s="84"/>
      <c r="C1421" s="279"/>
      <c r="D1421" s="75"/>
      <c r="E1421" s="237"/>
      <c r="F1421" s="265"/>
      <c r="G1421" s="217"/>
    </row>
    <row r="1422" spans="1:7" s="218" customFormat="1">
      <c r="A1422" s="403"/>
      <c r="B1422" s="194"/>
      <c r="C1422" s="64"/>
      <c r="D1422" s="75"/>
      <c r="E1422" s="237"/>
      <c r="F1422" s="92"/>
      <c r="G1422" s="235"/>
    </row>
    <row r="1423" spans="1:7" s="218" customFormat="1">
      <c r="A1423" s="403"/>
      <c r="B1423" s="194"/>
      <c r="C1423" s="64"/>
      <c r="D1423" s="75"/>
      <c r="E1423" s="237"/>
      <c r="F1423" s="92"/>
      <c r="G1423" s="235"/>
    </row>
    <row r="1424" spans="1:7" s="215" customFormat="1">
      <c r="A1424" s="404"/>
      <c r="B1424" s="398"/>
      <c r="C1424" s="398"/>
      <c r="D1424" s="398"/>
      <c r="E1424" s="398"/>
      <c r="F1424" s="398"/>
      <c r="G1424" s="219"/>
    </row>
    <row r="1425" spans="1:7" s="215" customFormat="1">
      <c r="A1425" s="399"/>
      <c r="B1425" s="400"/>
      <c r="C1425" s="400"/>
      <c r="D1425" s="400"/>
      <c r="E1425" s="400"/>
      <c r="F1425" s="400"/>
      <c r="G1425" s="401"/>
    </row>
    <row r="1426" spans="1:7" s="71" customFormat="1">
      <c r="A1426" s="402"/>
      <c r="B1426" s="161"/>
      <c r="C1426" s="408"/>
      <c r="D1426" s="409"/>
      <c r="E1426" s="409"/>
      <c r="F1426" s="409"/>
      <c r="G1426" s="410"/>
    </row>
    <row r="1427" spans="1:7" s="215" customFormat="1">
      <c r="A1427" s="403"/>
      <c r="B1427" s="168"/>
      <c r="C1427" s="169"/>
      <c r="D1427" s="170"/>
      <c r="E1427" s="170"/>
      <c r="F1427" s="213"/>
      <c r="G1427" s="214"/>
    </row>
    <row r="1428" spans="1:7" s="218" customFormat="1">
      <c r="A1428" s="403"/>
      <c r="B1428" s="73"/>
      <c r="C1428" s="279"/>
      <c r="D1428" s="75"/>
      <c r="E1428" s="237"/>
      <c r="F1428" s="265"/>
      <c r="G1428" s="217"/>
    </row>
    <row r="1429" spans="1:7" s="218" customFormat="1">
      <c r="A1429" s="403"/>
      <c r="B1429" s="269"/>
      <c r="C1429" s="64"/>
      <c r="D1429" s="75"/>
      <c r="E1429" s="237"/>
      <c r="F1429" s="92"/>
      <c r="G1429" s="235"/>
    </row>
    <row r="1430" spans="1:7" s="218" customFormat="1">
      <c r="A1430" s="403"/>
      <c r="B1430" s="269"/>
      <c r="C1430" s="64"/>
      <c r="D1430" s="75"/>
      <c r="E1430" s="237"/>
      <c r="F1430" s="92"/>
      <c r="G1430" s="235"/>
    </row>
    <row r="1431" spans="1:7" s="215" customFormat="1">
      <c r="A1431" s="404"/>
      <c r="B1431" s="398"/>
      <c r="C1431" s="398"/>
      <c r="D1431" s="398"/>
      <c r="E1431" s="398"/>
      <c r="F1431" s="398"/>
      <c r="G1431" s="219"/>
    </row>
    <row r="1432" spans="1:7" s="215" customFormat="1">
      <c r="A1432" s="399"/>
      <c r="B1432" s="400"/>
      <c r="C1432" s="400"/>
      <c r="D1432" s="400"/>
      <c r="E1432" s="400"/>
      <c r="F1432" s="400"/>
      <c r="G1432" s="401"/>
    </row>
    <row r="1433" spans="1:7" s="71" customFormat="1">
      <c r="A1433" s="402"/>
      <c r="B1433" s="161"/>
      <c r="C1433" s="408"/>
      <c r="D1433" s="409"/>
      <c r="E1433" s="409"/>
      <c r="F1433" s="409"/>
      <c r="G1433" s="410"/>
    </row>
    <row r="1434" spans="1:7" s="215" customFormat="1">
      <c r="A1434" s="403"/>
      <c r="B1434" s="168"/>
      <c r="C1434" s="169"/>
      <c r="D1434" s="170"/>
      <c r="E1434" s="170"/>
      <c r="F1434" s="280"/>
      <c r="G1434" s="281"/>
    </row>
    <row r="1435" spans="1:7" s="218" customFormat="1">
      <c r="A1435" s="403"/>
      <c r="B1435" s="194"/>
      <c r="C1435" s="64"/>
      <c r="D1435" s="85"/>
      <c r="E1435" s="220"/>
      <c r="F1435" s="90"/>
      <c r="G1435" s="217"/>
    </row>
    <row r="1436" spans="1:7" s="218" customFormat="1">
      <c r="A1436" s="403"/>
      <c r="B1436" s="194"/>
      <c r="C1436" s="64"/>
      <c r="D1436" s="85"/>
      <c r="E1436" s="220"/>
      <c r="F1436" s="90"/>
      <c r="G1436" s="217"/>
    </row>
    <row r="1437" spans="1:7" s="218" customFormat="1">
      <c r="A1437" s="403"/>
      <c r="B1437" s="194"/>
      <c r="C1437" s="64"/>
      <c r="D1437" s="85"/>
      <c r="E1437" s="220"/>
      <c r="F1437" s="90"/>
      <c r="G1437" s="217"/>
    </row>
    <row r="1438" spans="1:7" s="218" customFormat="1">
      <c r="A1438" s="403"/>
      <c r="B1438" s="194"/>
      <c r="C1438" s="64"/>
      <c r="D1438" s="85"/>
      <c r="E1438" s="220"/>
      <c r="F1438" s="90"/>
      <c r="G1438" s="217"/>
    </row>
    <row r="1439" spans="1:7" s="218" customFormat="1">
      <c r="A1439" s="403"/>
      <c r="B1439" s="194"/>
      <c r="C1439" s="64"/>
      <c r="D1439" s="85"/>
      <c r="E1439" s="220"/>
      <c r="F1439" s="90"/>
      <c r="G1439" s="217"/>
    </row>
    <row r="1440" spans="1:7" s="218" customFormat="1">
      <c r="A1440" s="403"/>
      <c r="B1440" s="194"/>
      <c r="C1440" s="64"/>
      <c r="D1440" s="85"/>
      <c r="E1440" s="220"/>
      <c r="F1440" s="90"/>
      <c r="G1440" s="217"/>
    </row>
    <row r="1441" spans="1:7" s="215" customFormat="1">
      <c r="A1441" s="404"/>
      <c r="B1441" s="398"/>
      <c r="C1441" s="398"/>
      <c r="D1441" s="398"/>
      <c r="E1441" s="398"/>
      <c r="F1441" s="398"/>
      <c r="G1441" s="219"/>
    </row>
    <row r="1442" spans="1:7" s="215" customFormat="1">
      <c r="A1442" s="399"/>
      <c r="B1442" s="400"/>
      <c r="C1442" s="400"/>
      <c r="D1442" s="400"/>
      <c r="E1442" s="400"/>
      <c r="F1442" s="400"/>
      <c r="G1442" s="401"/>
    </row>
    <row r="1443" spans="1:7" s="71" customFormat="1">
      <c r="A1443" s="402"/>
      <c r="B1443" s="161"/>
      <c r="C1443" s="408"/>
      <c r="D1443" s="409"/>
      <c r="E1443" s="409"/>
      <c r="F1443" s="409"/>
      <c r="G1443" s="410"/>
    </row>
    <row r="1444" spans="1:7" s="215" customFormat="1">
      <c r="A1444" s="403"/>
      <c r="B1444" s="168"/>
      <c r="C1444" s="169"/>
      <c r="D1444" s="170"/>
      <c r="E1444" s="170"/>
      <c r="F1444" s="213"/>
      <c r="G1444" s="214"/>
    </row>
    <row r="1445" spans="1:7" s="218" customFormat="1">
      <c r="A1445" s="403"/>
      <c r="B1445" s="84"/>
      <c r="C1445" s="279"/>
      <c r="D1445" s="75"/>
      <c r="E1445" s="237"/>
      <c r="F1445" s="265"/>
      <c r="G1445" s="217"/>
    </row>
    <row r="1446" spans="1:7" s="218" customFormat="1">
      <c r="A1446" s="403"/>
      <c r="B1446" s="84"/>
      <c r="C1446" s="279"/>
      <c r="D1446" s="75"/>
      <c r="E1446" s="237"/>
      <c r="F1446" s="265"/>
      <c r="G1446" s="217"/>
    </row>
    <row r="1447" spans="1:7" s="218" customFormat="1">
      <c r="A1447" s="403"/>
      <c r="B1447" s="194"/>
      <c r="C1447" s="64"/>
      <c r="D1447" s="75"/>
      <c r="E1447" s="237"/>
      <c r="F1447" s="92"/>
      <c r="G1447" s="217"/>
    </row>
    <row r="1448" spans="1:7" s="218" customFormat="1">
      <c r="A1448" s="403"/>
      <c r="B1448" s="194"/>
      <c r="C1448" s="64"/>
      <c r="D1448" s="75"/>
      <c r="E1448" s="237"/>
      <c r="F1448" s="92"/>
      <c r="G1448" s="217"/>
    </row>
    <row r="1449" spans="1:7" s="215" customFormat="1">
      <c r="A1449" s="404"/>
      <c r="B1449" s="398"/>
      <c r="C1449" s="398"/>
      <c r="D1449" s="398"/>
      <c r="E1449" s="398"/>
      <c r="F1449" s="398"/>
      <c r="G1449" s="219"/>
    </row>
    <row r="1450" spans="1:7" s="215" customFormat="1">
      <c r="A1450" s="399"/>
      <c r="B1450" s="400"/>
      <c r="C1450" s="400"/>
      <c r="D1450" s="400"/>
      <c r="E1450" s="400"/>
      <c r="F1450" s="400"/>
      <c r="G1450" s="401"/>
    </row>
    <row r="1451" spans="1:7" s="71" customFormat="1">
      <c r="A1451" s="402"/>
      <c r="B1451" s="161"/>
      <c r="C1451" s="408"/>
      <c r="D1451" s="409"/>
      <c r="E1451" s="409"/>
      <c r="F1451" s="409"/>
      <c r="G1451" s="410"/>
    </row>
    <row r="1452" spans="1:7" s="215" customFormat="1">
      <c r="A1452" s="403"/>
      <c r="B1452" s="168"/>
      <c r="C1452" s="169"/>
      <c r="D1452" s="170"/>
      <c r="E1452" s="170"/>
      <c r="F1452" s="213"/>
      <c r="G1452" s="214"/>
    </row>
    <row r="1453" spans="1:7" s="218" customFormat="1">
      <c r="A1453" s="403"/>
      <c r="B1453" s="84"/>
      <c r="C1453" s="279"/>
      <c r="D1453" s="75"/>
      <c r="E1453" s="237"/>
      <c r="F1453" s="265"/>
      <c r="G1453" s="217"/>
    </row>
    <row r="1454" spans="1:7" s="218" customFormat="1">
      <c r="A1454" s="403"/>
      <c r="B1454" s="84"/>
      <c r="C1454" s="279"/>
      <c r="D1454" s="75"/>
      <c r="E1454" s="237"/>
      <c r="F1454" s="265"/>
      <c r="G1454" s="217"/>
    </row>
    <row r="1455" spans="1:7" s="218" customFormat="1">
      <c r="A1455" s="403"/>
      <c r="B1455" s="194"/>
      <c r="C1455" s="64"/>
      <c r="D1455" s="75"/>
      <c r="E1455" s="237"/>
      <c r="F1455" s="92"/>
      <c r="G1455" s="217"/>
    </row>
    <row r="1456" spans="1:7" s="218" customFormat="1">
      <c r="A1456" s="403"/>
      <c r="B1456" s="194"/>
      <c r="C1456" s="64"/>
      <c r="D1456" s="75"/>
      <c r="E1456" s="237"/>
      <c r="F1456" s="92"/>
      <c r="G1456" s="217"/>
    </row>
    <row r="1457" spans="1:7" s="215" customFormat="1">
      <c r="A1457" s="404"/>
      <c r="B1457" s="398"/>
      <c r="C1457" s="398"/>
      <c r="D1457" s="398"/>
      <c r="E1457" s="398"/>
      <c r="F1457" s="398"/>
      <c r="G1457" s="219"/>
    </row>
    <row r="1458" spans="1:7" s="215" customFormat="1">
      <c r="A1458" s="399"/>
      <c r="B1458" s="400"/>
      <c r="C1458" s="400"/>
      <c r="D1458" s="400"/>
      <c r="E1458" s="400"/>
      <c r="F1458" s="400"/>
      <c r="G1458" s="401"/>
    </row>
    <row r="1459" spans="1:7" s="71" customFormat="1">
      <c r="A1459" s="402"/>
      <c r="B1459" s="161"/>
      <c r="C1459" s="408"/>
      <c r="D1459" s="409"/>
      <c r="E1459" s="409"/>
      <c r="F1459" s="409"/>
      <c r="G1459" s="410"/>
    </row>
    <row r="1460" spans="1:7" s="215" customFormat="1">
      <c r="A1460" s="403"/>
      <c r="B1460" s="168"/>
      <c r="C1460" s="169"/>
      <c r="D1460" s="170"/>
      <c r="E1460" s="170"/>
      <c r="F1460" s="213"/>
      <c r="G1460" s="214"/>
    </row>
    <row r="1461" spans="1:7" s="218" customFormat="1">
      <c r="A1461" s="403"/>
      <c r="B1461" s="84"/>
      <c r="C1461" s="279"/>
      <c r="D1461" s="75"/>
      <c r="E1461" s="237"/>
      <c r="F1461" s="265"/>
      <c r="G1461" s="217"/>
    </row>
    <row r="1462" spans="1:7" s="218" customFormat="1">
      <c r="A1462" s="403"/>
      <c r="B1462" s="84"/>
      <c r="C1462" s="279"/>
      <c r="D1462" s="75"/>
      <c r="E1462" s="237"/>
      <c r="F1462" s="265"/>
      <c r="G1462" s="217"/>
    </row>
    <row r="1463" spans="1:7" s="218" customFormat="1">
      <c r="A1463" s="403"/>
      <c r="B1463" s="194"/>
      <c r="C1463" s="64"/>
      <c r="D1463" s="75"/>
      <c r="E1463" s="237"/>
      <c r="F1463" s="92"/>
      <c r="G1463" s="217"/>
    </row>
    <row r="1464" spans="1:7" s="218" customFormat="1">
      <c r="A1464" s="403"/>
      <c r="B1464" s="194"/>
      <c r="C1464" s="64"/>
      <c r="D1464" s="75"/>
      <c r="E1464" s="237"/>
      <c r="F1464" s="92"/>
      <c r="G1464" s="217"/>
    </row>
    <row r="1465" spans="1:7" s="215" customFormat="1">
      <c r="A1465" s="404"/>
      <c r="B1465" s="398"/>
      <c r="C1465" s="398"/>
      <c r="D1465" s="398"/>
      <c r="E1465" s="398"/>
      <c r="F1465" s="398"/>
      <c r="G1465" s="219"/>
    </row>
    <row r="1466" spans="1:7" s="215" customFormat="1">
      <c r="A1466" s="399"/>
      <c r="B1466" s="400"/>
      <c r="C1466" s="400"/>
      <c r="D1466" s="400"/>
      <c r="E1466" s="400"/>
      <c r="F1466" s="400"/>
      <c r="G1466" s="401"/>
    </row>
    <row r="1467" spans="1:7" s="71" customFormat="1">
      <c r="A1467" s="402"/>
      <c r="B1467" s="161"/>
      <c r="C1467" s="408"/>
      <c r="D1467" s="409"/>
      <c r="E1467" s="409"/>
      <c r="F1467" s="409"/>
      <c r="G1467" s="410"/>
    </row>
    <row r="1468" spans="1:7" s="172" customFormat="1">
      <c r="A1468" s="403"/>
      <c r="B1468" s="168"/>
      <c r="C1468" s="169"/>
      <c r="D1468" s="170"/>
      <c r="E1468" s="170"/>
      <c r="F1468" s="171"/>
      <c r="G1468" s="171"/>
    </row>
    <row r="1469" spans="1:7" s="218" customFormat="1">
      <c r="A1469" s="403"/>
      <c r="B1469" s="194"/>
      <c r="C1469" s="64"/>
      <c r="D1469" s="194"/>
      <c r="E1469" s="221"/>
      <c r="F1469" s="222"/>
      <c r="G1469" s="212"/>
    </row>
    <row r="1470" spans="1:7" s="218" customFormat="1">
      <c r="A1470" s="403"/>
      <c r="B1470" s="194"/>
      <c r="C1470" s="64"/>
      <c r="D1470" s="85"/>
      <c r="E1470" s="221"/>
      <c r="F1470" s="222"/>
      <c r="G1470" s="212"/>
    </row>
    <row r="1471" spans="1:7" s="218" customFormat="1">
      <c r="A1471" s="403"/>
      <c r="B1471" s="194"/>
      <c r="C1471" s="64"/>
      <c r="D1471" s="85"/>
      <c r="E1471" s="221"/>
      <c r="F1471" s="222"/>
      <c r="G1471" s="212"/>
    </row>
    <row r="1472" spans="1:7" s="218" customFormat="1">
      <c r="A1472" s="403"/>
      <c r="B1472" s="194"/>
      <c r="C1472" s="64"/>
      <c r="D1472" s="85"/>
      <c r="E1472" s="221"/>
      <c r="F1472" s="222"/>
      <c r="G1472" s="212"/>
    </row>
    <row r="1473" spans="1:7" s="172" customFormat="1">
      <c r="A1473" s="404"/>
      <c r="B1473" s="398"/>
      <c r="C1473" s="398"/>
      <c r="D1473" s="398"/>
      <c r="E1473" s="398"/>
      <c r="F1473" s="398"/>
      <c r="G1473" s="188"/>
    </row>
    <row r="1474" spans="1:7" s="172" customFormat="1">
      <c r="A1474" s="399"/>
      <c r="B1474" s="400"/>
      <c r="C1474" s="400"/>
      <c r="D1474" s="400"/>
      <c r="E1474" s="400"/>
      <c r="F1474" s="400"/>
      <c r="G1474" s="401"/>
    </row>
    <row r="1475" spans="1:7" s="71" customFormat="1">
      <c r="A1475" s="402"/>
      <c r="B1475" s="162"/>
      <c r="C1475" s="420"/>
      <c r="D1475" s="421"/>
      <c r="E1475" s="421"/>
      <c r="F1475" s="421"/>
      <c r="G1475" s="422"/>
    </row>
    <row r="1476" spans="1:7" s="215" customFormat="1">
      <c r="A1476" s="403"/>
      <c r="B1476" s="168"/>
      <c r="C1476" s="169"/>
      <c r="D1476" s="170"/>
      <c r="E1476" s="170"/>
      <c r="F1476" s="213"/>
      <c r="G1476" s="214"/>
    </row>
    <row r="1477" spans="1:7" s="218" customFormat="1">
      <c r="A1477" s="403"/>
      <c r="B1477" s="194"/>
      <c r="C1477" s="212"/>
      <c r="D1477" s="292"/>
      <c r="E1477" s="237"/>
      <c r="F1477" s="216"/>
      <c r="G1477" s="217"/>
    </row>
    <row r="1478" spans="1:7" s="218" customFormat="1">
      <c r="A1478" s="403"/>
      <c r="B1478" s="85"/>
      <c r="C1478" s="64"/>
      <c r="D1478" s="194"/>
      <c r="E1478" s="237"/>
      <c r="F1478" s="216"/>
      <c r="G1478" s="217"/>
    </row>
    <row r="1479" spans="1:7" s="218" customFormat="1">
      <c r="A1479" s="403"/>
      <c r="B1479" s="194"/>
      <c r="C1479" s="64"/>
      <c r="D1479" s="194"/>
      <c r="E1479" s="237"/>
      <c r="F1479" s="216"/>
      <c r="G1479" s="217"/>
    </row>
    <row r="1480" spans="1:7" s="218" customFormat="1">
      <c r="A1480" s="403"/>
      <c r="B1480" s="194"/>
      <c r="C1480" s="64"/>
      <c r="D1480" s="194"/>
      <c r="E1480" s="237"/>
      <c r="F1480" s="216"/>
      <c r="G1480" s="217"/>
    </row>
    <row r="1481" spans="1:7" s="218" customFormat="1">
      <c r="A1481" s="403"/>
      <c r="B1481" s="194"/>
      <c r="C1481" s="64"/>
      <c r="D1481" s="194"/>
      <c r="E1481" s="237"/>
      <c r="F1481" s="216"/>
      <c r="G1481" s="217"/>
    </row>
    <row r="1482" spans="1:7" s="215" customFormat="1">
      <c r="A1482" s="404"/>
      <c r="B1482" s="398"/>
      <c r="C1482" s="398"/>
      <c r="D1482" s="398"/>
      <c r="E1482" s="398"/>
      <c r="F1482" s="398"/>
      <c r="G1482" s="219"/>
    </row>
    <row r="1483" spans="1:7" s="215" customFormat="1">
      <c r="A1483" s="399"/>
      <c r="B1483" s="400"/>
      <c r="C1483" s="400"/>
      <c r="D1483" s="400"/>
      <c r="E1483" s="400"/>
      <c r="F1483" s="400"/>
      <c r="G1483" s="401"/>
    </row>
    <row r="1484" spans="1:7" s="71" customFormat="1">
      <c r="A1484" s="402"/>
      <c r="B1484" s="161"/>
      <c r="C1484" s="408"/>
      <c r="D1484" s="409"/>
      <c r="E1484" s="409"/>
      <c r="F1484" s="409"/>
      <c r="G1484" s="410"/>
    </row>
    <row r="1485" spans="1:7" s="215" customFormat="1">
      <c r="A1485" s="403"/>
      <c r="B1485" s="168"/>
      <c r="C1485" s="169"/>
      <c r="D1485" s="170"/>
      <c r="E1485" s="170"/>
      <c r="F1485" s="213"/>
      <c r="G1485" s="214"/>
    </row>
    <row r="1486" spans="1:7" s="218" customFormat="1">
      <c r="A1486" s="403"/>
      <c r="B1486" s="84"/>
      <c r="C1486" s="279"/>
      <c r="D1486" s="75"/>
      <c r="E1486" s="237"/>
      <c r="F1486" s="265"/>
      <c r="G1486" s="217"/>
    </row>
    <row r="1487" spans="1:7" s="218" customFormat="1">
      <c r="A1487" s="403"/>
      <c r="B1487" s="194"/>
      <c r="C1487" s="64"/>
      <c r="D1487" s="75"/>
      <c r="E1487" s="237"/>
      <c r="F1487" s="92"/>
      <c r="G1487" s="217"/>
    </row>
    <row r="1488" spans="1:7" s="218" customFormat="1">
      <c r="A1488" s="403"/>
      <c r="B1488" s="194"/>
      <c r="C1488" s="64"/>
      <c r="D1488" s="75"/>
      <c r="E1488" s="237"/>
      <c r="F1488" s="92"/>
      <c r="G1488" s="217"/>
    </row>
    <row r="1489" spans="1:7" s="218" customFormat="1">
      <c r="A1489" s="403"/>
      <c r="B1489" s="194"/>
      <c r="C1489" s="64"/>
      <c r="D1489" s="75"/>
      <c r="E1489" s="237"/>
      <c r="F1489" s="92"/>
      <c r="G1489" s="217"/>
    </row>
    <row r="1490" spans="1:7" s="218" customFormat="1">
      <c r="A1490" s="403"/>
      <c r="B1490" s="194"/>
      <c r="C1490" s="64"/>
      <c r="D1490" s="75"/>
      <c r="E1490" s="237"/>
      <c r="F1490" s="92"/>
      <c r="G1490" s="217"/>
    </row>
    <row r="1491" spans="1:7" s="218" customFormat="1">
      <c r="A1491" s="403"/>
      <c r="B1491" s="194"/>
      <c r="C1491" s="64"/>
      <c r="D1491" s="75"/>
      <c r="E1491" s="237"/>
      <c r="F1491" s="92"/>
      <c r="G1491" s="217"/>
    </row>
    <row r="1492" spans="1:7" s="215" customFormat="1">
      <c r="A1492" s="404"/>
      <c r="B1492" s="398"/>
      <c r="C1492" s="398"/>
      <c r="D1492" s="398"/>
      <c r="E1492" s="398"/>
      <c r="F1492" s="398"/>
      <c r="G1492" s="219"/>
    </row>
    <row r="1493" spans="1:7" s="215" customFormat="1">
      <c r="A1493" s="399"/>
      <c r="B1493" s="400"/>
      <c r="C1493" s="400"/>
      <c r="D1493" s="400"/>
      <c r="E1493" s="400"/>
      <c r="F1493" s="400"/>
      <c r="G1493" s="401"/>
    </row>
    <row r="1494" spans="1:7" s="71" customFormat="1">
      <c r="A1494" s="402"/>
      <c r="B1494" s="161"/>
      <c r="C1494" s="408"/>
      <c r="D1494" s="409"/>
      <c r="E1494" s="409"/>
      <c r="F1494" s="409"/>
      <c r="G1494" s="410"/>
    </row>
    <row r="1495" spans="1:7" s="172" customFormat="1">
      <c r="A1495" s="403"/>
      <c r="B1495" s="168"/>
      <c r="C1495" s="169"/>
      <c r="D1495" s="170"/>
      <c r="E1495" s="170"/>
      <c r="F1495" s="171"/>
      <c r="G1495" s="171"/>
    </row>
    <row r="1496" spans="1:7" s="218" customFormat="1">
      <c r="A1496" s="403"/>
      <c r="B1496" s="194"/>
      <c r="C1496" s="64"/>
      <c r="D1496" s="85"/>
      <c r="E1496" s="221"/>
      <c r="F1496" s="222"/>
      <c r="G1496" s="212"/>
    </row>
    <row r="1497" spans="1:7" s="218" customFormat="1">
      <c r="A1497" s="403"/>
      <c r="B1497" s="194"/>
      <c r="C1497" s="64"/>
      <c r="D1497" s="85"/>
      <c r="E1497" s="221"/>
      <c r="F1497" s="222"/>
      <c r="G1497" s="212"/>
    </row>
    <row r="1498" spans="1:7" s="218" customFormat="1">
      <c r="A1498" s="403"/>
      <c r="B1498" s="194"/>
      <c r="C1498" s="64"/>
      <c r="D1498" s="85"/>
      <c r="E1498" s="221"/>
      <c r="F1498" s="222"/>
      <c r="G1498" s="212"/>
    </row>
    <row r="1499" spans="1:7" s="218" customFormat="1">
      <c r="A1499" s="403"/>
      <c r="B1499" s="194"/>
      <c r="C1499" s="64"/>
      <c r="D1499" s="85"/>
      <c r="E1499" s="221"/>
      <c r="F1499" s="222"/>
      <c r="G1499" s="212"/>
    </row>
    <row r="1500" spans="1:7" s="218" customFormat="1">
      <c r="A1500" s="403"/>
      <c r="B1500" s="194"/>
      <c r="C1500" s="64"/>
      <c r="D1500" s="85"/>
      <c r="E1500" s="221"/>
      <c r="F1500" s="222"/>
      <c r="G1500" s="212"/>
    </row>
    <row r="1501" spans="1:7" s="218" customFormat="1">
      <c r="A1501" s="403"/>
      <c r="B1501" s="194"/>
      <c r="C1501" s="64"/>
      <c r="D1501" s="85"/>
      <c r="E1501" s="221"/>
      <c r="F1501" s="222"/>
      <c r="G1501" s="212"/>
    </row>
    <row r="1502" spans="1:7" s="218" customFormat="1">
      <c r="A1502" s="403"/>
      <c r="B1502" s="194"/>
      <c r="C1502" s="64"/>
      <c r="D1502" s="85"/>
      <c r="E1502" s="221"/>
      <c r="F1502" s="222"/>
      <c r="G1502" s="212"/>
    </row>
    <row r="1503" spans="1:7" s="172" customFormat="1">
      <c r="A1503" s="404"/>
      <c r="B1503" s="398"/>
      <c r="C1503" s="398"/>
      <c r="D1503" s="398"/>
      <c r="E1503" s="398"/>
      <c r="F1503" s="398"/>
      <c r="G1503" s="188"/>
    </row>
    <row r="1504" spans="1:7" s="172" customFormat="1">
      <c r="A1504" s="399"/>
      <c r="B1504" s="400"/>
      <c r="C1504" s="400"/>
      <c r="D1504" s="400"/>
      <c r="E1504" s="400"/>
      <c r="F1504" s="400"/>
      <c r="G1504" s="401"/>
    </row>
    <row r="1505" spans="1:7" s="71" customFormat="1">
      <c r="A1505" s="189"/>
      <c r="B1505" s="371"/>
      <c r="C1505" s="372"/>
      <c r="D1505" s="372"/>
      <c r="E1505" s="372"/>
      <c r="F1505" s="372"/>
      <c r="G1505" s="373"/>
    </row>
    <row r="1506" spans="1:7" s="71" customFormat="1">
      <c r="A1506" s="402"/>
      <c r="B1506" s="161"/>
      <c r="C1506" s="408"/>
      <c r="D1506" s="409"/>
      <c r="E1506" s="409"/>
      <c r="F1506" s="409"/>
      <c r="G1506" s="410"/>
    </row>
    <row r="1507" spans="1:7" s="215" customFormat="1">
      <c r="A1507" s="403"/>
      <c r="B1507" s="168"/>
      <c r="C1507" s="169"/>
      <c r="D1507" s="170"/>
      <c r="E1507" s="170"/>
      <c r="F1507" s="213"/>
      <c r="G1507" s="214"/>
    </row>
    <row r="1508" spans="1:7" s="218" customFormat="1">
      <c r="A1508" s="403"/>
      <c r="B1508" s="282"/>
      <c r="C1508" s="203"/>
      <c r="D1508" s="190"/>
      <c r="E1508" s="283"/>
      <c r="F1508" s="284"/>
      <c r="G1508" s="285"/>
    </row>
    <row r="1509" spans="1:7" s="218" customFormat="1">
      <c r="A1509" s="403"/>
      <c r="B1509" s="282"/>
      <c r="C1509" s="203"/>
      <c r="D1509" s="190"/>
      <c r="E1509" s="283"/>
      <c r="F1509" s="284"/>
      <c r="G1509" s="285"/>
    </row>
    <row r="1510" spans="1:7" s="218" customFormat="1">
      <c r="A1510" s="403"/>
      <c r="B1510" s="282"/>
      <c r="C1510" s="203"/>
      <c r="D1510" s="190"/>
      <c r="E1510" s="283"/>
      <c r="F1510" s="284"/>
      <c r="G1510" s="285"/>
    </row>
    <row r="1511" spans="1:7" s="218" customFormat="1">
      <c r="A1511" s="403"/>
      <c r="B1511" s="282"/>
      <c r="C1511" s="203"/>
      <c r="D1511" s="190"/>
      <c r="E1511" s="283"/>
      <c r="F1511" s="284"/>
      <c r="G1511" s="285"/>
    </row>
    <row r="1512" spans="1:7" s="218" customFormat="1">
      <c r="A1512" s="403"/>
      <c r="B1512" s="282"/>
      <c r="C1512" s="203"/>
      <c r="D1512" s="190"/>
      <c r="E1512" s="283"/>
      <c r="F1512" s="284"/>
      <c r="G1512" s="285"/>
    </row>
    <row r="1513" spans="1:7" s="218" customFormat="1">
      <c r="A1513" s="403"/>
      <c r="B1513" s="282"/>
      <c r="C1513" s="203"/>
      <c r="D1513" s="190"/>
      <c r="E1513" s="283"/>
      <c r="F1513" s="284"/>
      <c r="G1513" s="285"/>
    </row>
    <row r="1514" spans="1:7" s="218" customFormat="1">
      <c r="A1514" s="403"/>
      <c r="B1514" s="282"/>
      <c r="C1514" s="203"/>
      <c r="D1514" s="190"/>
      <c r="E1514" s="283"/>
      <c r="F1514" s="284"/>
      <c r="G1514" s="285"/>
    </row>
    <row r="1515" spans="1:7" s="218" customFormat="1">
      <c r="A1515" s="403"/>
      <c r="B1515" s="282"/>
      <c r="C1515" s="203"/>
      <c r="D1515" s="190"/>
      <c r="E1515" s="283"/>
      <c r="F1515" s="284"/>
      <c r="G1515" s="285"/>
    </row>
    <row r="1516" spans="1:7" s="215" customFormat="1">
      <c r="A1516" s="404"/>
      <c r="B1516" s="398"/>
      <c r="C1516" s="398"/>
      <c r="D1516" s="398"/>
      <c r="E1516" s="398"/>
      <c r="F1516" s="398"/>
      <c r="G1516" s="219"/>
    </row>
    <row r="1517" spans="1:7" s="215" customFormat="1">
      <c r="A1517" s="399"/>
      <c r="B1517" s="400"/>
      <c r="C1517" s="400"/>
      <c r="D1517" s="400"/>
      <c r="E1517" s="400"/>
      <c r="F1517" s="400"/>
      <c r="G1517" s="401"/>
    </row>
    <row r="1518" spans="1:7" s="71" customFormat="1">
      <c r="A1518" s="402"/>
      <c r="B1518" s="162"/>
      <c r="C1518" s="420"/>
      <c r="D1518" s="421"/>
      <c r="E1518" s="421"/>
      <c r="F1518" s="421"/>
      <c r="G1518" s="422"/>
    </row>
    <row r="1519" spans="1:7" s="215" customFormat="1">
      <c r="A1519" s="403"/>
      <c r="B1519" s="168"/>
      <c r="C1519" s="169"/>
      <c r="D1519" s="170"/>
      <c r="E1519" s="170"/>
      <c r="F1519" s="213"/>
      <c r="G1519" s="214"/>
    </row>
    <row r="1520" spans="1:7" s="218" customFormat="1">
      <c r="A1520" s="403"/>
      <c r="B1520" s="84"/>
      <c r="C1520" s="279"/>
      <c r="D1520" s="75"/>
      <c r="E1520" s="237"/>
      <c r="F1520" s="265"/>
      <c r="G1520" s="217"/>
    </row>
    <row r="1521" spans="1:7" s="218" customFormat="1">
      <c r="A1521" s="403"/>
      <c r="B1521" s="194"/>
      <c r="C1521" s="64"/>
      <c r="D1521" s="75"/>
      <c r="E1521" s="237"/>
      <c r="F1521" s="92"/>
      <c r="G1521" s="217"/>
    </row>
    <row r="1522" spans="1:7" s="218" customFormat="1">
      <c r="A1522" s="403"/>
      <c r="B1522" s="194"/>
      <c r="C1522" s="64"/>
      <c r="D1522" s="75"/>
      <c r="E1522" s="237"/>
      <c r="F1522" s="92"/>
      <c r="G1522" s="217"/>
    </row>
    <row r="1523" spans="1:7" s="215" customFormat="1">
      <c r="A1523" s="404"/>
      <c r="B1523" s="398"/>
      <c r="C1523" s="398"/>
      <c r="D1523" s="398"/>
      <c r="E1523" s="398"/>
      <c r="F1523" s="398"/>
      <c r="G1523" s="219"/>
    </row>
    <row r="1524" spans="1:7" s="215" customFormat="1">
      <c r="A1524" s="399"/>
      <c r="B1524" s="400"/>
      <c r="C1524" s="400"/>
      <c r="D1524" s="400"/>
      <c r="E1524" s="400"/>
      <c r="F1524" s="400"/>
      <c r="G1524" s="401"/>
    </row>
    <row r="1525" spans="1:7" s="71" customFormat="1">
      <c r="A1525" s="402"/>
      <c r="B1525" s="163"/>
      <c r="C1525" s="408"/>
      <c r="D1525" s="409"/>
      <c r="E1525" s="409"/>
      <c r="F1525" s="409"/>
      <c r="G1525" s="410"/>
    </row>
    <row r="1526" spans="1:7" s="215" customFormat="1">
      <c r="A1526" s="403"/>
      <c r="B1526" s="168"/>
      <c r="C1526" s="169"/>
      <c r="D1526" s="170"/>
      <c r="E1526" s="170"/>
      <c r="F1526" s="213"/>
      <c r="G1526" s="214"/>
    </row>
    <row r="1527" spans="1:7" s="218" customFormat="1">
      <c r="A1527" s="403"/>
      <c r="B1527" s="282"/>
      <c r="C1527" s="203"/>
      <c r="D1527" s="190"/>
      <c r="E1527" s="283"/>
      <c r="F1527" s="284"/>
      <c r="G1527" s="286"/>
    </row>
    <row r="1528" spans="1:7" s="218" customFormat="1">
      <c r="A1528" s="403"/>
      <c r="B1528" s="282"/>
      <c r="C1528" s="203"/>
      <c r="D1528" s="190"/>
      <c r="E1528" s="283"/>
      <c r="F1528" s="284"/>
      <c r="G1528" s="285"/>
    </row>
    <row r="1529" spans="1:7" s="218" customFormat="1">
      <c r="A1529" s="403"/>
      <c r="B1529" s="282"/>
      <c r="C1529" s="203"/>
      <c r="D1529" s="190"/>
      <c r="E1529" s="283"/>
      <c r="F1529" s="284"/>
      <c r="G1529" s="285"/>
    </row>
    <row r="1530" spans="1:7" s="218" customFormat="1">
      <c r="A1530" s="403"/>
      <c r="B1530" s="282"/>
      <c r="C1530" s="203"/>
      <c r="D1530" s="190"/>
      <c r="E1530" s="283"/>
      <c r="F1530" s="284"/>
      <c r="G1530" s="285"/>
    </row>
    <row r="1531" spans="1:7" s="218" customFormat="1">
      <c r="A1531" s="403"/>
      <c r="B1531" s="282"/>
      <c r="C1531" s="203"/>
      <c r="D1531" s="190"/>
      <c r="E1531" s="283"/>
      <c r="F1531" s="284"/>
      <c r="G1531" s="285"/>
    </row>
    <row r="1532" spans="1:7" s="215" customFormat="1">
      <c r="A1532" s="404"/>
      <c r="B1532" s="398"/>
      <c r="C1532" s="398"/>
      <c r="D1532" s="398"/>
      <c r="E1532" s="398"/>
      <c r="F1532" s="398"/>
      <c r="G1532" s="219"/>
    </row>
    <row r="1533" spans="1:7" s="215" customFormat="1">
      <c r="A1533" s="399"/>
      <c r="B1533" s="400"/>
      <c r="C1533" s="400"/>
      <c r="D1533" s="400"/>
      <c r="E1533" s="400"/>
      <c r="F1533" s="400"/>
      <c r="G1533" s="401"/>
    </row>
    <row r="1534" spans="1:7" s="71" customFormat="1">
      <c r="A1534" s="402"/>
      <c r="B1534" s="161"/>
      <c r="C1534" s="408"/>
      <c r="D1534" s="409"/>
      <c r="E1534" s="409"/>
      <c r="F1534" s="409"/>
      <c r="G1534" s="410"/>
    </row>
    <row r="1535" spans="1:7" s="215" customFormat="1">
      <c r="A1535" s="403"/>
      <c r="B1535" s="168"/>
      <c r="C1535" s="169"/>
      <c r="D1535" s="170"/>
      <c r="E1535" s="170"/>
      <c r="F1535" s="213"/>
      <c r="G1535" s="214"/>
    </row>
    <row r="1536" spans="1:7" s="218" customFormat="1">
      <c r="A1536" s="403"/>
      <c r="B1536" s="194"/>
      <c r="C1536" s="64"/>
      <c r="D1536" s="85"/>
      <c r="E1536" s="220"/>
      <c r="F1536" s="90"/>
      <c r="G1536" s="217"/>
    </row>
    <row r="1537" spans="1:7" s="218" customFormat="1">
      <c r="A1537" s="403"/>
      <c r="B1537" s="194"/>
      <c r="C1537" s="64"/>
      <c r="D1537" s="85"/>
      <c r="E1537" s="220"/>
      <c r="F1537" s="90"/>
      <c r="G1537" s="217"/>
    </row>
    <row r="1538" spans="1:7" s="218" customFormat="1">
      <c r="A1538" s="403"/>
      <c r="B1538" s="194"/>
      <c r="C1538" s="64"/>
      <c r="D1538" s="85"/>
      <c r="E1538" s="220"/>
      <c r="F1538" s="90"/>
      <c r="G1538" s="217"/>
    </row>
    <row r="1539" spans="1:7" s="215" customFormat="1">
      <c r="A1539" s="404"/>
      <c r="B1539" s="398"/>
      <c r="C1539" s="398"/>
      <c r="D1539" s="398"/>
      <c r="E1539" s="398"/>
      <c r="F1539" s="398"/>
      <c r="G1539" s="219"/>
    </row>
    <row r="1540" spans="1:7" s="215" customFormat="1">
      <c r="A1540" s="399"/>
      <c r="B1540" s="400"/>
      <c r="C1540" s="400"/>
      <c r="D1540" s="400"/>
      <c r="E1540" s="400"/>
      <c r="F1540" s="400"/>
      <c r="G1540" s="401"/>
    </row>
    <row r="1541" spans="1:7" s="71" customFormat="1">
      <c r="A1541" s="402"/>
      <c r="B1541" s="161"/>
      <c r="C1541" s="408"/>
      <c r="D1541" s="409"/>
      <c r="E1541" s="409"/>
      <c r="F1541" s="409"/>
      <c r="G1541" s="410"/>
    </row>
    <row r="1542" spans="1:7" s="215" customFormat="1">
      <c r="A1542" s="403"/>
      <c r="B1542" s="168"/>
      <c r="C1542" s="169"/>
      <c r="D1542" s="170"/>
      <c r="E1542" s="170"/>
      <c r="F1542" s="213"/>
      <c r="G1542" s="214"/>
    </row>
    <row r="1543" spans="1:7" s="218" customFormat="1">
      <c r="A1543" s="403"/>
      <c r="B1543" s="194"/>
      <c r="C1543" s="64"/>
      <c r="D1543" s="85"/>
      <c r="E1543" s="220"/>
      <c r="F1543" s="90"/>
      <c r="G1543" s="217"/>
    </row>
    <row r="1544" spans="1:7" s="218" customFormat="1">
      <c r="A1544" s="403"/>
      <c r="B1544" s="194"/>
      <c r="C1544" s="64"/>
      <c r="D1544" s="85"/>
      <c r="E1544" s="220"/>
      <c r="F1544" s="90"/>
      <c r="G1544" s="217"/>
    </row>
    <row r="1545" spans="1:7" s="218" customFormat="1">
      <c r="A1545" s="403"/>
      <c r="B1545" s="194"/>
      <c r="C1545" s="64"/>
      <c r="D1545" s="85"/>
      <c r="E1545" s="220"/>
      <c r="F1545" s="90"/>
      <c r="G1545" s="217"/>
    </row>
    <row r="1546" spans="1:7" s="215" customFormat="1">
      <c r="A1546" s="404"/>
      <c r="B1546" s="398"/>
      <c r="C1546" s="398"/>
      <c r="D1546" s="398"/>
      <c r="E1546" s="398"/>
      <c r="F1546" s="398"/>
      <c r="G1546" s="219"/>
    </row>
    <row r="1547" spans="1:7" s="215" customFormat="1">
      <c r="A1547" s="399"/>
      <c r="B1547" s="400"/>
      <c r="C1547" s="400"/>
      <c r="D1547" s="400"/>
      <c r="E1547" s="400"/>
      <c r="F1547" s="400"/>
      <c r="G1547" s="401"/>
    </row>
    <row r="1548" spans="1:7" s="71" customFormat="1">
      <c r="A1548" s="402"/>
      <c r="B1548" s="161"/>
      <c r="C1548" s="408"/>
      <c r="D1548" s="409"/>
      <c r="E1548" s="409"/>
      <c r="F1548" s="409"/>
      <c r="G1548" s="410"/>
    </row>
    <row r="1549" spans="1:7" s="215" customFormat="1">
      <c r="A1549" s="403"/>
      <c r="B1549" s="168"/>
      <c r="C1549" s="169"/>
      <c r="D1549" s="170"/>
      <c r="E1549" s="170"/>
      <c r="F1549" s="280"/>
      <c r="G1549" s="281"/>
    </row>
    <row r="1550" spans="1:7" s="218" customFormat="1">
      <c r="A1550" s="403"/>
      <c r="B1550" s="194"/>
      <c r="C1550" s="64"/>
      <c r="D1550" s="85"/>
      <c r="E1550" s="220"/>
      <c r="F1550" s="90"/>
      <c r="G1550" s="217"/>
    </row>
    <row r="1551" spans="1:7" s="218" customFormat="1">
      <c r="A1551" s="403"/>
      <c r="B1551" s="194"/>
      <c r="C1551" s="64"/>
      <c r="D1551" s="85"/>
      <c r="E1551" s="220"/>
      <c r="F1551" s="90"/>
      <c r="G1551" s="217"/>
    </row>
    <row r="1552" spans="1:7" s="218" customFormat="1">
      <c r="A1552" s="403"/>
      <c r="B1552" s="194"/>
      <c r="C1552" s="64"/>
      <c r="D1552" s="85"/>
      <c r="E1552" s="220"/>
      <c r="F1552" s="90"/>
      <c r="G1552" s="217"/>
    </row>
    <row r="1553" spans="1:7" s="215" customFormat="1">
      <c r="A1553" s="404"/>
      <c r="B1553" s="398"/>
      <c r="C1553" s="398"/>
      <c r="D1553" s="398"/>
      <c r="E1553" s="398"/>
      <c r="F1553" s="398"/>
      <c r="G1553" s="219"/>
    </row>
    <row r="1554" spans="1:7" s="215" customFormat="1">
      <c r="A1554" s="399"/>
      <c r="B1554" s="400"/>
      <c r="C1554" s="400"/>
      <c r="D1554" s="400"/>
      <c r="E1554" s="400"/>
      <c r="F1554" s="400"/>
      <c r="G1554" s="401"/>
    </row>
    <row r="1555" spans="1:7" s="71" customFormat="1">
      <c r="A1555" s="402"/>
      <c r="B1555" s="161"/>
      <c r="C1555" s="408"/>
      <c r="D1555" s="409"/>
      <c r="E1555" s="409"/>
      <c r="F1555" s="409"/>
      <c r="G1555" s="410"/>
    </row>
    <row r="1556" spans="1:7" s="215" customFormat="1">
      <c r="A1556" s="403"/>
      <c r="B1556" s="168"/>
      <c r="C1556" s="169"/>
      <c r="D1556" s="170"/>
      <c r="E1556" s="170"/>
      <c r="F1556" s="213"/>
      <c r="G1556" s="214"/>
    </row>
    <row r="1557" spans="1:7" s="218" customFormat="1">
      <c r="A1557" s="403"/>
      <c r="B1557" s="194"/>
      <c r="C1557" s="64"/>
      <c r="D1557" s="85"/>
      <c r="E1557" s="220"/>
      <c r="F1557" s="90"/>
      <c r="G1557" s="217"/>
    </row>
    <row r="1558" spans="1:7" s="218" customFormat="1">
      <c r="A1558" s="403"/>
      <c r="B1558" s="194"/>
      <c r="C1558" s="64"/>
      <c r="D1558" s="85"/>
      <c r="E1558" s="220"/>
      <c r="F1558" s="90"/>
      <c r="G1558" s="217"/>
    </row>
    <row r="1559" spans="1:7" s="218" customFormat="1">
      <c r="A1559" s="403"/>
      <c r="B1559" s="194"/>
      <c r="C1559" s="64"/>
      <c r="D1559" s="85"/>
      <c r="E1559" s="220"/>
      <c r="F1559" s="90"/>
      <c r="G1559" s="217"/>
    </row>
    <row r="1560" spans="1:7" s="215" customFormat="1">
      <c r="A1560" s="404"/>
      <c r="B1560" s="398"/>
      <c r="C1560" s="398"/>
      <c r="D1560" s="398"/>
      <c r="E1560" s="398"/>
      <c r="F1560" s="398"/>
      <c r="G1560" s="219"/>
    </row>
    <row r="1561" spans="1:7" s="215" customFormat="1">
      <c r="A1561" s="399"/>
      <c r="B1561" s="400"/>
      <c r="C1561" s="400"/>
      <c r="D1561" s="400"/>
      <c r="E1561" s="400"/>
      <c r="F1561" s="400"/>
      <c r="G1561" s="401"/>
    </row>
    <row r="1562" spans="1:7" s="71" customFormat="1">
      <c r="A1562" s="441"/>
      <c r="B1562" s="161"/>
      <c r="C1562" s="408"/>
      <c r="D1562" s="409"/>
      <c r="E1562" s="409"/>
      <c r="F1562" s="409"/>
      <c r="G1562" s="410"/>
    </row>
    <row r="1563" spans="1:7" s="215" customFormat="1">
      <c r="A1563" s="442"/>
      <c r="B1563" s="168"/>
      <c r="C1563" s="169"/>
      <c r="D1563" s="170"/>
      <c r="E1563" s="170"/>
      <c r="F1563" s="213"/>
      <c r="G1563" s="214"/>
    </row>
    <row r="1564" spans="1:7" s="218" customFormat="1">
      <c r="A1564" s="442"/>
      <c r="B1564" s="205"/>
      <c r="C1564" s="64"/>
      <c r="D1564" s="85"/>
      <c r="E1564" s="220"/>
      <c r="F1564" s="92"/>
      <c r="G1564" s="217"/>
    </row>
    <row r="1565" spans="1:7" s="218" customFormat="1">
      <c r="A1565" s="442"/>
      <c r="B1565" s="205"/>
      <c r="C1565" s="64"/>
      <c r="D1565" s="85"/>
      <c r="E1565" s="220"/>
      <c r="F1565" s="92"/>
      <c r="G1565" s="217"/>
    </row>
    <row r="1566" spans="1:7" s="218" customFormat="1">
      <c r="A1566" s="442"/>
      <c r="B1566" s="405"/>
      <c r="C1566" s="406"/>
      <c r="D1566" s="406"/>
      <c r="E1566" s="406"/>
      <c r="F1566" s="406"/>
      <c r="G1566" s="407"/>
    </row>
    <row r="1567" spans="1:7" s="218" customFormat="1">
      <c r="A1567" s="442"/>
      <c r="B1567" s="205"/>
      <c r="C1567" s="64"/>
      <c r="D1567" s="85"/>
      <c r="E1567" s="220"/>
      <c r="F1567" s="92"/>
      <c r="G1567" s="217"/>
    </row>
    <row r="1568" spans="1:7" s="215" customFormat="1">
      <c r="A1568" s="443"/>
      <c r="B1568" s="398"/>
      <c r="C1568" s="398"/>
      <c r="D1568" s="398"/>
      <c r="E1568" s="398"/>
      <c r="F1568" s="398"/>
      <c r="G1568" s="219"/>
    </row>
    <row r="1569" spans="1:7" s="215" customFormat="1">
      <c r="A1569" s="399"/>
      <c r="B1569" s="400"/>
      <c r="C1569" s="400"/>
      <c r="D1569" s="400"/>
      <c r="E1569" s="400"/>
      <c r="F1569" s="400"/>
      <c r="G1569" s="401"/>
    </row>
    <row r="1570" spans="1:7" s="341" customFormat="1">
      <c r="A1570" s="344"/>
      <c r="B1570" s="444"/>
      <c r="C1570" s="444"/>
      <c r="D1570" s="444"/>
      <c r="E1570" s="444"/>
      <c r="F1570" s="444"/>
      <c r="G1570" s="444"/>
    </row>
    <row r="1571" spans="1:7" s="342" customFormat="1">
      <c r="A1571" s="423"/>
      <c r="B1571" s="161"/>
      <c r="C1571" s="424"/>
      <c r="D1571" s="424"/>
      <c r="E1571" s="424"/>
      <c r="F1571" s="424"/>
      <c r="G1571" s="424"/>
    </row>
    <row r="1572" spans="1:7" s="343" customFormat="1" ht="270" customHeight="1">
      <c r="A1572" s="423"/>
      <c r="B1572" s="445"/>
      <c r="C1572" s="445"/>
      <c r="D1572" s="445"/>
      <c r="E1572" s="445"/>
      <c r="F1572" s="445"/>
      <c r="G1572" s="445"/>
    </row>
    <row r="1573" spans="1:7" s="343" customFormat="1">
      <c r="A1573" s="423"/>
      <c r="B1573" s="398"/>
      <c r="C1573" s="398"/>
      <c r="D1573" s="398"/>
      <c r="E1573" s="398"/>
      <c r="F1573" s="398"/>
      <c r="G1573" s="345"/>
    </row>
    <row r="1574" spans="1:7" s="343" customFormat="1" ht="15.75" thickBot="1">
      <c r="A1574" s="446"/>
      <c r="B1574" s="447"/>
      <c r="C1574" s="447"/>
      <c r="D1574" s="447"/>
      <c r="E1574" s="447"/>
      <c r="F1574" s="447"/>
      <c r="G1574" s="448"/>
    </row>
    <row r="1575" spans="1:7">
      <c r="A1575" s="165"/>
      <c r="B1575" s="87"/>
      <c r="C1575" s="104"/>
    </row>
    <row r="1576" spans="1:7">
      <c r="A1576" s="165"/>
      <c r="B1576" s="87"/>
      <c r="C1576" s="104"/>
      <c r="D1576" s="87"/>
      <c r="E1576" s="158"/>
    </row>
    <row r="1577" spans="1:7">
      <c r="A1577" s="165"/>
      <c r="C1577" s="159"/>
      <c r="D1577" s="88"/>
      <c r="E1577" s="160"/>
    </row>
    <row r="1578" spans="1:7">
      <c r="A1578" s="165"/>
      <c r="B1578" s="87"/>
      <c r="C1578" s="159"/>
      <c r="D1578" s="88"/>
      <c r="E1578" s="160"/>
    </row>
    <row r="1579" spans="1:7">
      <c r="A1579" s="165"/>
      <c r="B1579" s="115"/>
      <c r="C1579" s="159"/>
      <c r="D1579" s="88"/>
      <c r="E1579" s="160"/>
    </row>
    <row r="1580" spans="1:7">
      <c r="B1580" s="115"/>
    </row>
    <row r="1581" spans="1:7">
      <c r="B1581" s="115"/>
    </row>
  </sheetData>
  <mergeCells count="717">
    <mergeCell ref="B1570:G1570"/>
    <mergeCell ref="A1571:A1573"/>
    <mergeCell ref="C1571:G1571"/>
    <mergeCell ref="B1572:G1572"/>
    <mergeCell ref="B1573:F1573"/>
    <mergeCell ref="A1574:G1574"/>
    <mergeCell ref="B2:G2"/>
    <mergeCell ref="B32:G32"/>
    <mergeCell ref="B199:G199"/>
    <mergeCell ref="C177:G177"/>
    <mergeCell ref="C168:G168"/>
    <mergeCell ref="C145:G145"/>
    <mergeCell ref="C136:G136"/>
    <mergeCell ref="C599:G599"/>
    <mergeCell ref="B604:F604"/>
    <mergeCell ref="C1534:G1534"/>
    <mergeCell ref="C1525:G1525"/>
    <mergeCell ref="A1533:G1533"/>
    <mergeCell ref="B1539:F1539"/>
    <mergeCell ref="A1540:G1540"/>
    <mergeCell ref="A1534:A1539"/>
    <mergeCell ref="A4:G4"/>
    <mergeCell ref="C5:G5"/>
    <mergeCell ref="A31:G31"/>
    <mergeCell ref="A1:G1"/>
    <mergeCell ref="A1562:A1568"/>
    <mergeCell ref="A527:A539"/>
    <mergeCell ref="B373:G373"/>
    <mergeCell ref="B403:G403"/>
    <mergeCell ref="B452:G452"/>
    <mergeCell ref="C404:G404"/>
    <mergeCell ref="C390:G390"/>
    <mergeCell ref="C382:G382"/>
    <mergeCell ref="C374:G374"/>
    <mergeCell ref="B227:G227"/>
    <mergeCell ref="B309:G309"/>
    <mergeCell ref="B316:G316"/>
    <mergeCell ref="C301:G301"/>
    <mergeCell ref="C292:G292"/>
    <mergeCell ref="C285:G285"/>
    <mergeCell ref="C280:G280"/>
    <mergeCell ref="B597:G597"/>
    <mergeCell ref="B598:G598"/>
    <mergeCell ref="B622:G622"/>
    <mergeCell ref="B637:G637"/>
    <mergeCell ref="B638:G638"/>
    <mergeCell ref="C613:G613"/>
    <mergeCell ref="C606:G606"/>
    <mergeCell ref="B30:F30"/>
    <mergeCell ref="A5:A30"/>
    <mergeCell ref="C1518:G1518"/>
    <mergeCell ref="C1506:G1506"/>
    <mergeCell ref="C1494:G1494"/>
    <mergeCell ref="B1393:G1393"/>
    <mergeCell ref="B1505:G1505"/>
    <mergeCell ref="C1484:G1484"/>
    <mergeCell ref="C1475:G1475"/>
    <mergeCell ref="C1467:G1467"/>
    <mergeCell ref="C1459:G1459"/>
    <mergeCell ref="B1025:G1025"/>
    <mergeCell ref="B1088:G1088"/>
    <mergeCell ref="B1089:G1089"/>
    <mergeCell ref="B1214:G1214"/>
    <mergeCell ref="C1365:G1365"/>
    <mergeCell ref="C1356:G1356"/>
    <mergeCell ref="C1349:G1349"/>
    <mergeCell ref="A1364:G1364"/>
    <mergeCell ref="B1370:F1370"/>
    <mergeCell ref="A1371:G1371"/>
    <mergeCell ref="A1365:A1370"/>
    <mergeCell ref="C1451:G1451"/>
    <mergeCell ref="C1443:G1443"/>
    <mergeCell ref="C1419:G1419"/>
    <mergeCell ref="C1404:G1404"/>
    <mergeCell ref="B1424:F1424"/>
    <mergeCell ref="A1425:G1425"/>
    <mergeCell ref="A1419:A1424"/>
    <mergeCell ref="B1431:F1431"/>
    <mergeCell ref="C1011:G1011"/>
    <mergeCell ref="B1037:F1037"/>
    <mergeCell ref="A1038:G1038"/>
    <mergeCell ref="A1026:A1037"/>
    <mergeCell ref="C1044:G1044"/>
    <mergeCell ref="C1039:G1039"/>
    <mergeCell ref="C1026:G1026"/>
    <mergeCell ref="C1018:G1018"/>
    <mergeCell ref="A1078:G1078"/>
    <mergeCell ref="A1072:A1077"/>
    <mergeCell ref="B1086:F1086"/>
    <mergeCell ref="A1087:G1087"/>
    <mergeCell ref="A1079:A1086"/>
    <mergeCell ref="B1100:F1100"/>
    <mergeCell ref="A1066:G1066"/>
    <mergeCell ref="A1060:A1065"/>
    <mergeCell ref="A1071:G1071"/>
    <mergeCell ref="A1067:A1070"/>
    <mergeCell ref="A1010:G1010"/>
    <mergeCell ref="B1016:F1016"/>
    <mergeCell ref="A1017:G1017"/>
    <mergeCell ref="A1011:A1016"/>
    <mergeCell ref="C1090:G1090"/>
    <mergeCell ref="C1079:G1079"/>
    <mergeCell ref="C1072:G1072"/>
    <mergeCell ref="C1067:G1067"/>
    <mergeCell ref="C1060:G1060"/>
    <mergeCell ref="C1052:G1052"/>
    <mergeCell ref="B1058:F1058"/>
    <mergeCell ref="A1059:G1059"/>
    <mergeCell ref="A1052:A1058"/>
    <mergeCell ref="B1065:F1065"/>
    <mergeCell ref="B1042:F1042"/>
    <mergeCell ref="A1043:G1043"/>
    <mergeCell ref="A1039:A1042"/>
    <mergeCell ref="B1050:F1050"/>
    <mergeCell ref="A1051:G1051"/>
    <mergeCell ref="A1044:A1050"/>
    <mergeCell ref="B1023:F1023"/>
    <mergeCell ref="A1024:G1024"/>
    <mergeCell ref="A1018:A1023"/>
    <mergeCell ref="B1070:F1070"/>
    <mergeCell ref="C922:G922"/>
    <mergeCell ref="C915:G915"/>
    <mergeCell ref="C899:G899"/>
    <mergeCell ref="A921:G921"/>
    <mergeCell ref="B925:F925"/>
    <mergeCell ref="A926:G926"/>
    <mergeCell ref="A922:A925"/>
    <mergeCell ref="C996:G996"/>
    <mergeCell ref="C990:G990"/>
    <mergeCell ref="C983:G983"/>
    <mergeCell ref="C976:G976"/>
    <mergeCell ref="C969:G969"/>
    <mergeCell ref="C963:G963"/>
    <mergeCell ref="B974:F974"/>
    <mergeCell ref="A975:G975"/>
    <mergeCell ref="A969:A974"/>
    <mergeCell ref="B981:F981"/>
    <mergeCell ref="B914:G914"/>
    <mergeCell ref="B961:F961"/>
    <mergeCell ref="A962:G962"/>
    <mergeCell ref="A957:A961"/>
    <mergeCell ref="B967:F967"/>
    <mergeCell ref="A968:G968"/>
    <mergeCell ref="A963:A967"/>
    <mergeCell ref="A636:G636"/>
    <mergeCell ref="B644:F644"/>
    <mergeCell ref="A645:G645"/>
    <mergeCell ref="C720:G720"/>
    <mergeCell ref="C713:G713"/>
    <mergeCell ref="C706:G706"/>
    <mergeCell ref="C695:G695"/>
    <mergeCell ref="C687:G687"/>
    <mergeCell ref="C678:G678"/>
    <mergeCell ref="B684:F684"/>
    <mergeCell ref="A685:G685"/>
    <mergeCell ref="A678:A684"/>
    <mergeCell ref="B693:F693"/>
    <mergeCell ref="B662:G662"/>
    <mergeCell ref="B686:G686"/>
    <mergeCell ref="B705:G705"/>
    <mergeCell ref="B668:F668"/>
    <mergeCell ref="A669:G669"/>
    <mergeCell ref="A663:A668"/>
    <mergeCell ref="B676:F676"/>
    <mergeCell ref="A677:G677"/>
    <mergeCell ref="A670:A676"/>
    <mergeCell ref="A639:A644"/>
    <mergeCell ref="B652:F652"/>
    <mergeCell ref="C468:G468"/>
    <mergeCell ref="C459:G459"/>
    <mergeCell ref="B473:F473"/>
    <mergeCell ref="A474:G474"/>
    <mergeCell ref="A468:A473"/>
    <mergeCell ref="B483:F483"/>
    <mergeCell ref="C589:G589"/>
    <mergeCell ref="C570:G570"/>
    <mergeCell ref="C578:G578"/>
    <mergeCell ref="C555:G555"/>
    <mergeCell ref="C541:G541"/>
    <mergeCell ref="C527:G527"/>
    <mergeCell ref="B553:F553"/>
    <mergeCell ref="A554:G554"/>
    <mergeCell ref="A541:A553"/>
    <mergeCell ref="B539:F539"/>
    <mergeCell ref="B511:G511"/>
    <mergeCell ref="B512:G512"/>
    <mergeCell ref="B569:G569"/>
    <mergeCell ref="B577:G577"/>
    <mergeCell ref="B588:G588"/>
    <mergeCell ref="C513:G513"/>
    <mergeCell ref="A526:G526"/>
    <mergeCell ref="A540:G540"/>
    <mergeCell ref="C33:G33"/>
    <mergeCell ref="C3:G3"/>
    <mergeCell ref="B42:F42"/>
    <mergeCell ref="A43:G43"/>
    <mergeCell ref="A33:A42"/>
    <mergeCell ref="B77:F77"/>
    <mergeCell ref="A78:G78"/>
    <mergeCell ref="C228:G228"/>
    <mergeCell ref="C220:G220"/>
    <mergeCell ref="C212:G212"/>
    <mergeCell ref="C206:G206"/>
    <mergeCell ref="C200:G200"/>
    <mergeCell ref="C189:G189"/>
    <mergeCell ref="A205:G205"/>
    <mergeCell ref="B210:F210"/>
    <mergeCell ref="A211:G211"/>
    <mergeCell ref="A206:A210"/>
    <mergeCell ref="A44:A77"/>
    <mergeCell ref="B117:F117"/>
    <mergeCell ref="A118:G118"/>
    <mergeCell ref="A79:A117"/>
    <mergeCell ref="B134:F134"/>
    <mergeCell ref="A135:G135"/>
    <mergeCell ref="A119:A134"/>
    <mergeCell ref="C119:G119"/>
    <mergeCell ref="C79:G79"/>
    <mergeCell ref="C44:G44"/>
    <mergeCell ref="A167:G167"/>
    <mergeCell ref="A145:A166"/>
    <mergeCell ref="B175:F175"/>
    <mergeCell ref="A176:G176"/>
    <mergeCell ref="A168:A175"/>
    <mergeCell ref="B187:F187"/>
    <mergeCell ref="B143:F143"/>
    <mergeCell ref="A144:G144"/>
    <mergeCell ref="A136:A143"/>
    <mergeCell ref="B154:G154"/>
    <mergeCell ref="B161:G161"/>
    <mergeCell ref="B166:F166"/>
    <mergeCell ref="B218:F218"/>
    <mergeCell ref="A219:G219"/>
    <mergeCell ref="A212:A218"/>
    <mergeCell ref="B225:F225"/>
    <mergeCell ref="A226:G226"/>
    <mergeCell ref="A220:A225"/>
    <mergeCell ref="A188:G188"/>
    <mergeCell ref="A177:A187"/>
    <mergeCell ref="B197:F197"/>
    <mergeCell ref="A198:G198"/>
    <mergeCell ref="A189:A197"/>
    <mergeCell ref="B204:F204"/>
    <mergeCell ref="A200:A204"/>
    <mergeCell ref="A253:G253"/>
    <mergeCell ref="A249:A252"/>
    <mergeCell ref="B257:F257"/>
    <mergeCell ref="A258:G258"/>
    <mergeCell ref="A254:A257"/>
    <mergeCell ref="B267:F267"/>
    <mergeCell ref="B231:F231"/>
    <mergeCell ref="A232:G232"/>
    <mergeCell ref="A228:A231"/>
    <mergeCell ref="B242:F242"/>
    <mergeCell ref="A243:G243"/>
    <mergeCell ref="A233:A242"/>
    <mergeCell ref="C259:G259"/>
    <mergeCell ref="C254:G254"/>
    <mergeCell ref="C249:G249"/>
    <mergeCell ref="C244:G244"/>
    <mergeCell ref="C233:G233"/>
    <mergeCell ref="B247:F247"/>
    <mergeCell ref="A248:G248"/>
    <mergeCell ref="A244:A247"/>
    <mergeCell ref="B252:F252"/>
    <mergeCell ref="A284:G284"/>
    <mergeCell ref="A280:A283"/>
    <mergeCell ref="B290:F290"/>
    <mergeCell ref="A291:G291"/>
    <mergeCell ref="A285:A290"/>
    <mergeCell ref="B299:F299"/>
    <mergeCell ref="A268:G268"/>
    <mergeCell ref="A259:A267"/>
    <mergeCell ref="B278:F278"/>
    <mergeCell ref="A279:G279"/>
    <mergeCell ref="A269:A278"/>
    <mergeCell ref="B283:F283"/>
    <mergeCell ref="C269:G269"/>
    <mergeCell ref="B338:F338"/>
    <mergeCell ref="A339:G339"/>
    <mergeCell ref="A328:A338"/>
    <mergeCell ref="B346:F346"/>
    <mergeCell ref="A347:G347"/>
    <mergeCell ref="A340:A346"/>
    <mergeCell ref="A300:G300"/>
    <mergeCell ref="A292:A299"/>
    <mergeCell ref="B307:F307"/>
    <mergeCell ref="A308:G308"/>
    <mergeCell ref="A301:A307"/>
    <mergeCell ref="B314:F314"/>
    <mergeCell ref="A310:A314"/>
    <mergeCell ref="C340:G340"/>
    <mergeCell ref="C328:G328"/>
    <mergeCell ref="C317:G317"/>
    <mergeCell ref="C310:G310"/>
    <mergeCell ref="A315:G315"/>
    <mergeCell ref="B326:F326"/>
    <mergeCell ref="A327:G327"/>
    <mergeCell ref="A317:A326"/>
    <mergeCell ref="B380:F380"/>
    <mergeCell ref="A381:G381"/>
    <mergeCell ref="A374:A380"/>
    <mergeCell ref="B388:F388"/>
    <mergeCell ref="A389:G389"/>
    <mergeCell ref="A382:A388"/>
    <mergeCell ref="B353:F353"/>
    <mergeCell ref="A354:G354"/>
    <mergeCell ref="A348:A353"/>
    <mergeCell ref="B371:F371"/>
    <mergeCell ref="A372:G372"/>
    <mergeCell ref="A355:A371"/>
    <mergeCell ref="C355:G355"/>
    <mergeCell ref="C348:G348"/>
    <mergeCell ref="A419:G419"/>
    <mergeCell ref="A411:A418"/>
    <mergeCell ref="B418:F418"/>
    <mergeCell ref="B436:F436"/>
    <mergeCell ref="A437:G437"/>
    <mergeCell ref="A428:A436"/>
    <mergeCell ref="B401:F401"/>
    <mergeCell ref="A402:G402"/>
    <mergeCell ref="A390:A401"/>
    <mergeCell ref="B409:F409"/>
    <mergeCell ref="A410:G410"/>
    <mergeCell ref="A404:A409"/>
    <mergeCell ref="C428:G428"/>
    <mergeCell ref="C420:G420"/>
    <mergeCell ref="C411:G411"/>
    <mergeCell ref="B426:F426"/>
    <mergeCell ref="A427:G427"/>
    <mergeCell ref="A420:A426"/>
    <mergeCell ref="B457:F457"/>
    <mergeCell ref="A458:G458"/>
    <mergeCell ref="A453:A457"/>
    <mergeCell ref="B466:F466"/>
    <mergeCell ref="A467:G467"/>
    <mergeCell ref="A459:A466"/>
    <mergeCell ref="B445:F445"/>
    <mergeCell ref="A446:G446"/>
    <mergeCell ref="A438:A445"/>
    <mergeCell ref="B450:F450"/>
    <mergeCell ref="A451:G451"/>
    <mergeCell ref="A447:A450"/>
    <mergeCell ref="C453:G453"/>
    <mergeCell ref="C447:G447"/>
    <mergeCell ref="C438:G438"/>
    <mergeCell ref="A510:G510"/>
    <mergeCell ref="A503:A509"/>
    <mergeCell ref="B501:F501"/>
    <mergeCell ref="A502:G502"/>
    <mergeCell ref="A495:A501"/>
    <mergeCell ref="B525:F525"/>
    <mergeCell ref="A513:A525"/>
    <mergeCell ref="A484:G484"/>
    <mergeCell ref="A475:A483"/>
    <mergeCell ref="B493:F493"/>
    <mergeCell ref="A494:G494"/>
    <mergeCell ref="A485:A493"/>
    <mergeCell ref="B509:F509"/>
    <mergeCell ref="C503:G503"/>
    <mergeCell ref="C495:G495"/>
    <mergeCell ref="C485:G485"/>
    <mergeCell ref="C475:G475"/>
    <mergeCell ref="B586:F586"/>
    <mergeCell ref="A587:G587"/>
    <mergeCell ref="A578:A586"/>
    <mergeCell ref="B595:F595"/>
    <mergeCell ref="A596:G596"/>
    <mergeCell ref="A589:A595"/>
    <mergeCell ref="B567:F567"/>
    <mergeCell ref="A568:G568"/>
    <mergeCell ref="A555:A567"/>
    <mergeCell ref="B575:F575"/>
    <mergeCell ref="A576:G576"/>
    <mergeCell ref="A570:A575"/>
    <mergeCell ref="A621:G621"/>
    <mergeCell ref="A613:A620"/>
    <mergeCell ref="B628:F628"/>
    <mergeCell ref="A629:G629"/>
    <mergeCell ref="A623:A628"/>
    <mergeCell ref="B635:F635"/>
    <mergeCell ref="A630:A635"/>
    <mergeCell ref="A605:G605"/>
    <mergeCell ref="A599:A604"/>
    <mergeCell ref="B611:F611"/>
    <mergeCell ref="A612:G612"/>
    <mergeCell ref="A606:A611"/>
    <mergeCell ref="B620:F620"/>
    <mergeCell ref="C623:G623"/>
    <mergeCell ref="C630:G630"/>
    <mergeCell ref="C639:G639"/>
    <mergeCell ref="A712:G712"/>
    <mergeCell ref="A706:A711"/>
    <mergeCell ref="B718:F718"/>
    <mergeCell ref="A719:G719"/>
    <mergeCell ref="A713:A718"/>
    <mergeCell ref="B725:F725"/>
    <mergeCell ref="A694:G694"/>
    <mergeCell ref="A687:A693"/>
    <mergeCell ref="B703:F703"/>
    <mergeCell ref="A704:G704"/>
    <mergeCell ref="A695:A703"/>
    <mergeCell ref="B711:F711"/>
    <mergeCell ref="A653:G653"/>
    <mergeCell ref="A646:A652"/>
    <mergeCell ref="B660:F660"/>
    <mergeCell ref="A661:G661"/>
    <mergeCell ref="A654:A660"/>
    <mergeCell ref="C670:G670"/>
    <mergeCell ref="C663:G663"/>
    <mergeCell ref="C654:G654"/>
    <mergeCell ref="C646:G646"/>
    <mergeCell ref="B753:F753"/>
    <mergeCell ref="A754:G754"/>
    <mergeCell ref="A748:A753"/>
    <mergeCell ref="B760:F760"/>
    <mergeCell ref="A761:G761"/>
    <mergeCell ref="A755:A760"/>
    <mergeCell ref="A726:G726"/>
    <mergeCell ref="A720:A725"/>
    <mergeCell ref="B732:F732"/>
    <mergeCell ref="A733:G733"/>
    <mergeCell ref="A727:A732"/>
    <mergeCell ref="B739:F739"/>
    <mergeCell ref="A734:A739"/>
    <mergeCell ref="C755:G755"/>
    <mergeCell ref="C748:G748"/>
    <mergeCell ref="C741:G741"/>
    <mergeCell ref="C734:G734"/>
    <mergeCell ref="C727:G727"/>
    <mergeCell ref="A740:G740"/>
    <mergeCell ref="B746:F746"/>
    <mergeCell ref="A747:G747"/>
    <mergeCell ref="A741:A746"/>
    <mergeCell ref="B790:F790"/>
    <mergeCell ref="A791:G791"/>
    <mergeCell ref="A784:A790"/>
    <mergeCell ref="B797:F797"/>
    <mergeCell ref="A798:G798"/>
    <mergeCell ref="A792:A797"/>
    <mergeCell ref="B767:F767"/>
    <mergeCell ref="A768:G768"/>
    <mergeCell ref="A762:A767"/>
    <mergeCell ref="A769:A774"/>
    <mergeCell ref="C769:G769"/>
    <mergeCell ref="B774:F774"/>
    <mergeCell ref="C762:G762"/>
    <mergeCell ref="C792:G792"/>
    <mergeCell ref="C784:G784"/>
    <mergeCell ref="C776:G776"/>
    <mergeCell ref="A775:G775"/>
    <mergeCell ref="B782:F782"/>
    <mergeCell ref="A783:G783"/>
    <mergeCell ref="A776:A782"/>
    <mergeCell ref="A834:G834"/>
    <mergeCell ref="A825:A833"/>
    <mergeCell ref="B840:F840"/>
    <mergeCell ref="A841:G841"/>
    <mergeCell ref="A835:A840"/>
    <mergeCell ref="B847:F847"/>
    <mergeCell ref="B804:F804"/>
    <mergeCell ref="A805:G805"/>
    <mergeCell ref="A799:A804"/>
    <mergeCell ref="B811:F811"/>
    <mergeCell ref="A812:G812"/>
    <mergeCell ref="A806:A811"/>
    <mergeCell ref="C806:G806"/>
    <mergeCell ref="C799:G799"/>
    <mergeCell ref="C842:G842"/>
    <mergeCell ref="C835:G835"/>
    <mergeCell ref="C825:G825"/>
    <mergeCell ref="C813:G813"/>
    <mergeCell ref="B823:F823"/>
    <mergeCell ref="A824:G824"/>
    <mergeCell ref="A813:A823"/>
    <mergeCell ref="B833:F833"/>
    <mergeCell ref="A864:G864"/>
    <mergeCell ref="A859:A863"/>
    <mergeCell ref="B869:F869"/>
    <mergeCell ref="A870:G870"/>
    <mergeCell ref="A865:A869"/>
    <mergeCell ref="B876:F876"/>
    <mergeCell ref="A848:G848"/>
    <mergeCell ref="A842:A847"/>
    <mergeCell ref="B857:F857"/>
    <mergeCell ref="A858:G858"/>
    <mergeCell ref="A849:A857"/>
    <mergeCell ref="B863:F863"/>
    <mergeCell ref="C859:G859"/>
    <mergeCell ref="C849:G849"/>
    <mergeCell ref="C871:G871"/>
    <mergeCell ref="C865:G865"/>
    <mergeCell ref="A898:G898"/>
    <mergeCell ref="A885:A897"/>
    <mergeCell ref="B912:F912"/>
    <mergeCell ref="A913:G913"/>
    <mergeCell ref="A899:A912"/>
    <mergeCell ref="B920:F920"/>
    <mergeCell ref="A915:A920"/>
    <mergeCell ref="A877:G877"/>
    <mergeCell ref="A871:A876"/>
    <mergeCell ref="B883:F883"/>
    <mergeCell ref="A884:G884"/>
    <mergeCell ref="A878:A883"/>
    <mergeCell ref="B897:F897"/>
    <mergeCell ref="C885:G885"/>
    <mergeCell ref="C878:G878"/>
    <mergeCell ref="B931:F931"/>
    <mergeCell ref="A932:G932"/>
    <mergeCell ref="A927:A931"/>
    <mergeCell ref="B955:F955"/>
    <mergeCell ref="A956:G956"/>
    <mergeCell ref="A933:A955"/>
    <mergeCell ref="C957:G957"/>
    <mergeCell ref="C933:G933"/>
    <mergeCell ref="C927:G927"/>
    <mergeCell ref="A995:G995"/>
    <mergeCell ref="A990:A994"/>
    <mergeCell ref="B1001:F1001"/>
    <mergeCell ref="A1002:G1002"/>
    <mergeCell ref="A996:A1001"/>
    <mergeCell ref="B1009:F1009"/>
    <mergeCell ref="A1003:A1009"/>
    <mergeCell ref="A982:G982"/>
    <mergeCell ref="A976:A981"/>
    <mergeCell ref="B988:F988"/>
    <mergeCell ref="A989:G989"/>
    <mergeCell ref="A983:A988"/>
    <mergeCell ref="B994:F994"/>
    <mergeCell ref="C1003:G1003"/>
    <mergeCell ref="B1077:F1077"/>
    <mergeCell ref="B1137:F1137"/>
    <mergeCell ref="A1138:G1138"/>
    <mergeCell ref="A1132:A1137"/>
    <mergeCell ref="B1145:F1145"/>
    <mergeCell ref="A1146:G1146"/>
    <mergeCell ref="A1139:A1145"/>
    <mergeCell ref="A1101:G1101"/>
    <mergeCell ref="A1090:A1100"/>
    <mergeCell ref="B1110:F1110"/>
    <mergeCell ref="A1111:G1111"/>
    <mergeCell ref="A1102:A1110"/>
    <mergeCell ref="B1120:F1120"/>
    <mergeCell ref="A1112:A1120"/>
    <mergeCell ref="C1139:G1139"/>
    <mergeCell ref="C1132:G1132"/>
    <mergeCell ref="C1122:G1122"/>
    <mergeCell ref="C1112:G1112"/>
    <mergeCell ref="C1102:G1102"/>
    <mergeCell ref="A1121:G1121"/>
    <mergeCell ref="B1130:F1130"/>
    <mergeCell ref="A1131:G1131"/>
    <mergeCell ref="A1122:A1130"/>
    <mergeCell ref="B1169:F1169"/>
    <mergeCell ref="A1170:G1170"/>
    <mergeCell ref="A1163:A1169"/>
    <mergeCell ref="B1178:F1178"/>
    <mergeCell ref="A1179:G1179"/>
    <mergeCell ref="A1171:A1178"/>
    <mergeCell ref="B1153:F1153"/>
    <mergeCell ref="A1154:G1154"/>
    <mergeCell ref="A1147:A1153"/>
    <mergeCell ref="B1161:F1161"/>
    <mergeCell ref="A1162:G1162"/>
    <mergeCell ref="A1155:A1161"/>
    <mergeCell ref="C1147:G1147"/>
    <mergeCell ref="C1171:G1171"/>
    <mergeCell ref="C1163:G1163"/>
    <mergeCell ref="C1155:G1155"/>
    <mergeCell ref="A1213:G1213"/>
    <mergeCell ref="A1205:A1212"/>
    <mergeCell ref="B1222:F1222"/>
    <mergeCell ref="A1223:G1223"/>
    <mergeCell ref="A1215:A1222"/>
    <mergeCell ref="B1230:F1230"/>
    <mergeCell ref="B1187:F1187"/>
    <mergeCell ref="A1188:G1188"/>
    <mergeCell ref="A1180:A1187"/>
    <mergeCell ref="B1196:F1196"/>
    <mergeCell ref="A1197:G1197"/>
    <mergeCell ref="A1189:A1196"/>
    <mergeCell ref="C1224:G1224"/>
    <mergeCell ref="C1215:G1215"/>
    <mergeCell ref="C1205:G1205"/>
    <mergeCell ref="C1198:G1198"/>
    <mergeCell ref="C1189:G1189"/>
    <mergeCell ref="B1203:F1203"/>
    <mergeCell ref="A1204:G1204"/>
    <mergeCell ref="A1198:A1203"/>
    <mergeCell ref="B1212:F1212"/>
    <mergeCell ref="C1180:G1180"/>
    <mergeCell ref="B1266:F1266"/>
    <mergeCell ref="A1267:G1267"/>
    <mergeCell ref="A1259:A1266"/>
    <mergeCell ref="B1275:F1275"/>
    <mergeCell ref="A1276:G1276"/>
    <mergeCell ref="A1268:A1275"/>
    <mergeCell ref="A1231:G1231"/>
    <mergeCell ref="A1224:A1230"/>
    <mergeCell ref="B1239:F1239"/>
    <mergeCell ref="A1240:G1240"/>
    <mergeCell ref="A1232:A1239"/>
    <mergeCell ref="B1248:F1248"/>
    <mergeCell ref="A1241:A1248"/>
    <mergeCell ref="C1232:G1232"/>
    <mergeCell ref="C1268:G1268"/>
    <mergeCell ref="C1259:G1259"/>
    <mergeCell ref="C1250:G1250"/>
    <mergeCell ref="C1241:G1241"/>
    <mergeCell ref="A1249:G1249"/>
    <mergeCell ref="B1257:F1257"/>
    <mergeCell ref="A1258:G1258"/>
    <mergeCell ref="A1250:A1257"/>
    <mergeCell ref="A1312:G1312"/>
    <mergeCell ref="A1304:A1311"/>
    <mergeCell ref="B1320:F1320"/>
    <mergeCell ref="A1321:G1321"/>
    <mergeCell ref="A1313:A1320"/>
    <mergeCell ref="B1329:F1329"/>
    <mergeCell ref="B1284:F1284"/>
    <mergeCell ref="A1285:G1285"/>
    <mergeCell ref="A1277:A1284"/>
    <mergeCell ref="B1293:F1293"/>
    <mergeCell ref="A1294:G1294"/>
    <mergeCell ref="A1286:A1293"/>
    <mergeCell ref="C1286:G1286"/>
    <mergeCell ref="C1277:G1277"/>
    <mergeCell ref="C1322:G1322"/>
    <mergeCell ref="C1313:G1313"/>
    <mergeCell ref="C1304:G1304"/>
    <mergeCell ref="C1295:G1295"/>
    <mergeCell ref="B1302:F1302"/>
    <mergeCell ref="A1303:G1303"/>
    <mergeCell ref="A1295:A1302"/>
    <mergeCell ref="B1311:F1311"/>
    <mergeCell ref="A1348:G1348"/>
    <mergeCell ref="A1340:A1347"/>
    <mergeCell ref="B1354:F1354"/>
    <mergeCell ref="A1355:G1355"/>
    <mergeCell ref="A1349:A1354"/>
    <mergeCell ref="B1363:F1363"/>
    <mergeCell ref="A1356:A1363"/>
    <mergeCell ref="A1330:G1330"/>
    <mergeCell ref="A1322:A1329"/>
    <mergeCell ref="B1338:F1338"/>
    <mergeCell ref="A1339:G1339"/>
    <mergeCell ref="A1331:A1338"/>
    <mergeCell ref="B1347:F1347"/>
    <mergeCell ref="C1340:G1340"/>
    <mergeCell ref="C1331:G1331"/>
    <mergeCell ref="B1402:F1402"/>
    <mergeCell ref="A1403:G1403"/>
    <mergeCell ref="A1394:A1402"/>
    <mergeCell ref="B1417:F1417"/>
    <mergeCell ref="A1418:G1418"/>
    <mergeCell ref="A1404:A1417"/>
    <mergeCell ref="B1381:F1381"/>
    <mergeCell ref="A1382:G1382"/>
    <mergeCell ref="A1372:A1381"/>
    <mergeCell ref="B1391:F1391"/>
    <mergeCell ref="A1392:G1392"/>
    <mergeCell ref="A1383:A1391"/>
    <mergeCell ref="C1394:G1394"/>
    <mergeCell ref="C1383:G1383"/>
    <mergeCell ref="C1372:G1372"/>
    <mergeCell ref="A1450:G1450"/>
    <mergeCell ref="A1443:A1449"/>
    <mergeCell ref="B1457:F1457"/>
    <mergeCell ref="A1458:G1458"/>
    <mergeCell ref="A1451:A1457"/>
    <mergeCell ref="B1465:F1465"/>
    <mergeCell ref="A1432:G1432"/>
    <mergeCell ref="A1426:A1431"/>
    <mergeCell ref="B1441:F1441"/>
    <mergeCell ref="A1442:G1442"/>
    <mergeCell ref="A1433:A1441"/>
    <mergeCell ref="B1449:F1449"/>
    <mergeCell ref="C1433:G1433"/>
    <mergeCell ref="C1426:G1426"/>
    <mergeCell ref="A1493:G1493"/>
    <mergeCell ref="A1484:A1492"/>
    <mergeCell ref="B1482:F1482"/>
    <mergeCell ref="A1483:G1483"/>
    <mergeCell ref="A1475:A1482"/>
    <mergeCell ref="B1503:F1503"/>
    <mergeCell ref="A1466:G1466"/>
    <mergeCell ref="A1459:A1465"/>
    <mergeCell ref="B1473:F1473"/>
    <mergeCell ref="A1474:G1474"/>
    <mergeCell ref="A1467:A1473"/>
    <mergeCell ref="B1492:F1492"/>
    <mergeCell ref="A1504:G1504"/>
    <mergeCell ref="A1494:A1503"/>
    <mergeCell ref="B1516:F1516"/>
    <mergeCell ref="A1517:G1517"/>
    <mergeCell ref="A1506:A1516"/>
    <mergeCell ref="B1532:F1532"/>
    <mergeCell ref="A1525:A1532"/>
    <mergeCell ref="B1523:F1523"/>
    <mergeCell ref="A1524:G1524"/>
    <mergeCell ref="A1518:A1523"/>
    <mergeCell ref="B1560:F1560"/>
    <mergeCell ref="A1561:G1561"/>
    <mergeCell ref="A1555:A1560"/>
    <mergeCell ref="B1566:G1566"/>
    <mergeCell ref="B1568:F1568"/>
    <mergeCell ref="A1569:G1569"/>
    <mergeCell ref="B1546:F1546"/>
    <mergeCell ref="A1547:G1547"/>
    <mergeCell ref="A1541:A1546"/>
    <mergeCell ref="B1553:F1553"/>
    <mergeCell ref="A1554:G1554"/>
    <mergeCell ref="A1548:A1553"/>
    <mergeCell ref="C1562:G1562"/>
    <mergeCell ref="C1555:G1555"/>
    <mergeCell ref="C1548:G1548"/>
    <mergeCell ref="C1541:G1541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colBreaks count="1" manualBreakCount="1">
    <brk id="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31"/>
  <sheetViews>
    <sheetView view="pageBreakPreview" zoomScale="60" zoomScaleNormal="80" workbookViewId="0">
      <selection sqref="A1:AB1"/>
    </sheetView>
  </sheetViews>
  <sheetFormatPr defaultRowHeight="15"/>
  <cols>
    <col min="2" max="2" width="37.85546875" bestFit="1" customWidth="1"/>
    <col min="3" max="3" width="8" bestFit="1" customWidth="1"/>
    <col min="4" max="4" width="14.140625" bestFit="1" customWidth="1"/>
    <col min="5" max="5" width="8.7109375" customWidth="1"/>
    <col min="6" max="6" width="14.7109375" customWidth="1"/>
    <col min="7" max="7" width="8.7109375" customWidth="1"/>
    <col min="8" max="8" width="14.42578125" customWidth="1"/>
    <col min="9" max="9" width="7.7109375" customWidth="1"/>
    <col min="10" max="10" width="14.140625" customWidth="1"/>
    <col min="11" max="11" width="8" customWidth="1"/>
    <col min="12" max="12" width="14.140625" customWidth="1"/>
    <col min="13" max="13" width="7.7109375" customWidth="1"/>
    <col min="14" max="14" width="16.28515625" customWidth="1"/>
    <col min="15" max="15" width="8" customWidth="1"/>
    <col min="16" max="16" width="16.85546875" customWidth="1"/>
    <col min="17" max="17" width="7.7109375" customWidth="1"/>
    <col min="18" max="18" width="15.85546875" customWidth="1"/>
    <col min="19" max="19" width="7.7109375" customWidth="1"/>
    <col min="20" max="20" width="16.5703125" customWidth="1"/>
    <col min="21" max="21" width="8" customWidth="1"/>
    <col min="22" max="22" width="16.5703125" customWidth="1"/>
    <col min="23" max="23" width="8" customWidth="1"/>
    <col min="24" max="24" width="16.28515625" customWidth="1"/>
    <col min="25" max="25" width="8.5703125" customWidth="1"/>
    <col min="26" max="26" width="16.85546875" customWidth="1"/>
    <col min="27" max="27" width="8.5703125" customWidth="1"/>
    <col min="28" max="28" width="15.5703125" customWidth="1"/>
  </cols>
  <sheetData>
    <row r="1" spans="1:30" ht="91.5" customHeight="1" thickBot="1">
      <c r="A1" s="453" t="s">
        <v>660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5"/>
    </row>
    <row r="2" spans="1:30">
      <c r="A2" s="7" t="s">
        <v>0</v>
      </c>
      <c r="B2" s="320" t="s">
        <v>1</v>
      </c>
      <c r="C2" s="465" t="s">
        <v>3</v>
      </c>
      <c r="D2" s="465"/>
      <c r="E2" s="452" t="s">
        <v>243</v>
      </c>
      <c r="F2" s="452"/>
      <c r="G2" s="466" t="s">
        <v>244</v>
      </c>
      <c r="H2" s="466"/>
      <c r="I2" s="452" t="s">
        <v>245</v>
      </c>
      <c r="J2" s="452"/>
      <c r="K2" s="466" t="s">
        <v>246</v>
      </c>
      <c r="L2" s="466"/>
      <c r="M2" s="452" t="s">
        <v>247</v>
      </c>
      <c r="N2" s="452"/>
      <c r="O2" s="466" t="s">
        <v>248</v>
      </c>
      <c r="P2" s="466"/>
      <c r="Q2" s="452" t="s">
        <v>249</v>
      </c>
      <c r="R2" s="452"/>
      <c r="S2" s="457" t="s">
        <v>250</v>
      </c>
      <c r="T2" s="457"/>
      <c r="U2" s="452" t="s">
        <v>251</v>
      </c>
      <c r="V2" s="452"/>
      <c r="W2" s="466" t="s">
        <v>252</v>
      </c>
      <c r="X2" s="466"/>
      <c r="Y2" s="452" t="s">
        <v>253</v>
      </c>
      <c r="Z2" s="452"/>
      <c r="AA2" s="457" t="s">
        <v>254</v>
      </c>
      <c r="AB2" s="458"/>
    </row>
    <row r="3" spans="1:30">
      <c r="A3" s="321"/>
      <c r="B3" s="312"/>
      <c r="C3" s="312" t="s">
        <v>255</v>
      </c>
      <c r="D3" s="312" t="s">
        <v>256</v>
      </c>
      <c r="E3" s="313" t="s">
        <v>255</v>
      </c>
      <c r="F3" s="313" t="s">
        <v>256</v>
      </c>
      <c r="G3" s="314" t="s">
        <v>255</v>
      </c>
      <c r="H3" s="314" t="s">
        <v>256</v>
      </c>
      <c r="I3" s="313" t="s">
        <v>255</v>
      </c>
      <c r="J3" s="313" t="s">
        <v>256</v>
      </c>
      <c r="K3" s="314" t="s">
        <v>255</v>
      </c>
      <c r="L3" s="314" t="s">
        <v>256</v>
      </c>
      <c r="M3" s="313" t="s">
        <v>255</v>
      </c>
      <c r="N3" s="313" t="s">
        <v>256</v>
      </c>
      <c r="O3" s="314" t="s">
        <v>255</v>
      </c>
      <c r="P3" s="314" t="s">
        <v>256</v>
      </c>
      <c r="Q3" s="313" t="s">
        <v>255</v>
      </c>
      <c r="R3" s="313" t="s">
        <v>256</v>
      </c>
      <c r="S3" s="315" t="s">
        <v>255</v>
      </c>
      <c r="T3" s="315" t="s">
        <v>256</v>
      </c>
      <c r="U3" s="313" t="s">
        <v>255</v>
      </c>
      <c r="V3" s="313" t="s">
        <v>256</v>
      </c>
      <c r="W3" s="314" t="s">
        <v>255</v>
      </c>
      <c r="X3" s="314" t="s">
        <v>256</v>
      </c>
      <c r="Y3" s="313" t="s">
        <v>255</v>
      </c>
      <c r="Z3" s="313" t="s">
        <v>256</v>
      </c>
      <c r="AA3" s="315" t="s">
        <v>255</v>
      </c>
      <c r="AB3" s="322" t="s">
        <v>256</v>
      </c>
    </row>
    <row r="4" spans="1:30">
      <c r="A4" s="323" t="s">
        <v>278</v>
      </c>
      <c r="B4" s="316" t="str">
        <f>PLANILHA!B7</f>
        <v>SERVIÇOS PRELIMINARES</v>
      </c>
      <c r="C4" s="8"/>
      <c r="D4" s="9"/>
      <c r="E4" s="10"/>
      <c r="F4" s="317"/>
      <c r="G4" s="11"/>
      <c r="H4" s="318"/>
      <c r="I4" s="10"/>
      <c r="J4" s="317"/>
      <c r="K4" s="11"/>
      <c r="L4" s="318"/>
      <c r="M4" s="10"/>
      <c r="N4" s="317"/>
      <c r="O4" s="11"/>
      <c r="P4" s="318"/>
      <c r="Q4" s="10"/>
      <c r="R4" s="317"/>
      <c r="S4" s="11"/>
      <c r="T4" s="318"/>
      <c r="U4" s="10"/>
      <c r="V4" s="317"/>
      <c r="W4" s="11"/>
      <c r="X4" s="318"/>
      <c r="Y4" s="10"/>
      <c r="Z4" s="317"/>
      <c r="AA4" s="12"/>
      <c r="AB4" s="318"/>
      <c r="AD4" s="356">
        <f>E4+G4+I4+K4+M4+O4+Q4+S4+U4+W4+Y4+AA4</f>
        <v>0</v>
      </c>
    </row>
    <row r="5" spans="1:30">
      <c r="A5" s="323" t="s">
        <v>280</v>
      </c>
      <c r="B5" s="319" t="str">
        <f>PLANILHA!B11</f>
        <v>CANTEIRO DE OBRAS</v>
      </c>
      <c r="C5" s="8"/>
      <c r="D5" s="9"/>
      <c r="E5" s="10"/>
      <c r="F5" s="317"/>
      <c r="G5" s="11"/>
      <c r="H5" s="318"/>
      <c r="I5" s="10"/>
      <c r="J5" s="317"/>
      <c r="K5" s="11"/>
      <c r="L5" s="318"/>
      <c r="M5" s="10"/>
      <c r="N5" s="317"/>
      <c r="O5" s="11"/>
      <c r="P5" s="318"/>
      <c r="Q5" s="10"/>
      <c r="R5" s="317"/>
      <c r="S5" s="12"/>
      <c r="T5" s="318"/>
      <c r="U5" s="10"/>
      <c r="V5" s="317"/>
      <c r="W5" s="11"/>
      <c r="X5" s="318"/>
      <c r="Y5" s="10"/>
      <c r="Z5" s="317"/>
      <c r="AA5" s="12"/>
      <c r="AB5" s="318"/>
      <c r="AD5" s="356">
        <f t="shared" ref="AD5:AD22" si="0">E5+G5+I5+K5+M5+O5+Q5+S5+U5+W5+Y5+AA5</f>
        <v>0</v>
      </c>
    </row>
    <row r="6" spans="1:30">
      <c r="A6" s="323" t="s">
        <v>290</v>
      </c>
      <c r="B6" s="319" t="str">
        <f>PLANILHA!B22</f>
        <v>MOVIMENTO DE TERRA</v>
      </c>
      <c r="C6" s="8"/>
      <c r="D6" s="9"/>
      <c r="E6" s="10"/>
      <c r="F6" s="317"/>
      <c r="G6" s="11"/>
      <c r="H6" s="318"/>
      <c r="I6" s="10"/>
      <c r="J6" s="317"/>
      <c r="K6" s="11"/>
      <c r="L6" s="318"/>
      <c r="M6" s="10"/>
      <c r="N6" s="317"/>
      <c r="O6" s="11"/>
      <c r="P6" s="318"/>
      <c r="Q6" s="10"/>
      <c r="R6" s="317"/>
      <c r="S6" s="12"/>
      <c r="T6" s="318"/>
      <c r="U6" s="10"/>
      <c r="V6" s="317"/>
      <c r="W6" s="11"/>
      <c r="X6" s="318"/>
      <c r="Y6" s="10"/>
      <c r="Z6" s="317"/>
      <c r="AA6" s="12"/>
      <c r="AB6" s="318"/>
      <c r="AC6" s="356"/>
      <c r="AD6" s="356">
        <f t="shared" si="0"/>
        <v>0</v>
      </c>
    </row>
    <row r="7" spans="1:30">
      <c r="A7" s="323" t="s">
        <v>295</v>
      </c>
      <c r="B7" s="319" t="str">
        <f>PLANILHA!B28</f>
        <v>FUNDAÇÃO</v>
      </c>
      <c r="C7" s="8"/>
      <c r="D7" s="9"/>
      <c r="E7" s="10"/>
      <c r="F7" s="317"/>
      <c r="G7" s="11"/>
      <c r="H7" s="318"/>
      <c r="I7" s="10"/>
      <c r="J7" s="317"/>
      <c r="K7" s="11"/>
      <c r="L7" s="318"/>
      <c r="M7" s="10"/>
      <c r="N7" s="317"/>
      <c r="O7" s="11"/>
      <c r="P7" s="318"/>
      <c r="Q7" s="10"/>
      <c r="R7" s="317"/>
      <c r="S7" s="12"/>
      <c r="T7" s="318"/>
      <c r="U7" s="10"/>
      <c r="V7" s="317"/>
      <c r="W7" s="11"/>
      <c r="X7" s="318"/>
      <c r="Y7" s="10"/>
      <c r="Z7" s="317"/>
      <c r="AA7" s="12"/>
      <c r="AB7" s="318"/>
      <c r="AD7" s="356">
        <f t="shared" si="0"/>
        <v>0</v>
      </c>
    </row>
    <row r="8" spans="1:30">
      <c r="A8" s="323" t="s">
        <v>307</v>
      </c>
      <c r="B8" s="319" t="str">
        <f>PLANILHA!B41</f>
        <v>IMPERMEABILIZAÇÃO</v>
      </c>
      <c r="C8" s="8"/>
      <c r="D8" s="9"/>
      <c r="E8" s="10"/>
      <c r="F8" s="317"/>
      <c r="G8" s="11"/>
      <c r="H8" s="318"/>
      <c r="I8" s="10"/>
      <c r="J8" s="317"/>
      <c r="K8" s="11"/>
      <c r="L8" s="318"/>
      <c r="M8" s="10"/>
      <c r="N8" s="317"/>
      <c r="O8" s="11"/>
      <c r="P8" s="318"/>
      <c r="Q8" s="10"/>
      <c r="R8" s="317"/>
      <c r="S8" s="12"/>
      <c r="T8" s="318"/>
      <c r="U8" s="10"/>
      <c r="V8" s="317"/>
      <c r="W8" s="11"/>
      <c r="X8" s="318"/>
      <c r="Y8" s="10"/>
      <c r="Z8" s="317"/>
      <c r="AA8" s="12"/>
      <c r="AB8" s="318"/>
      <c r="AD8" s="356">
        <f t="shared" si="0"/>
        <v>0</v>
      </c>
    </row>
    <row r="9" spans="1:30">
      <c r="A9" s="323" t="s">
        <v>309</v>
      </c>
      <c r="B9" s="319" t="str">
        <f>PLANILHA!B44</f>
        <v>ESTRUTURAL</v>
      </c>
      <c r="C9" s="8"/>
      <c r="D9" s="9"/>
      <c r="E9" s="10"/>
      <c r="F9" s="317"/>
      <c r="G9" s="11"/>
      <c r="H9" s="318"/>
      <c r="I9" s="10"/>
      <c r="J9" s="317"/>
      <c r="K9" s="11"/>
      <c r="L9" s="318"/>
      <c r="M9" s="10"/>
      <c r="N9" s="317"/>
      <c r="O9" s="11"/>
      <c r="P9" s="318"/>
      <c r="Q9" s="10"/>
      <c r="R9" s="317"/>
      <c r="S9" s="12"/>
      <c r="T9" s="318"/>
      <c r="U9" s="10"/>
      <c r="V9" s="317"/>
      <c r="W9" s="11"/>
      <c r="X9" s="318"/>
      <c r="Y9" s="10"/>
      <c r="Z9" s="317"/>
      <c r="AA9" s="12"/>
      <c r="AB9" s="318"/>
      <c r="AD9" s="356">
        <f t="shared" si="0"/>
        <v>0</v>
      </c>
    </row>
    <row r="10" spans="1:30">
      <c r="A10" s="323" t="s">
        <v>315</v>
      </c>
      <c r="B10" s="319" t="str">
        <f>PLANILHA!B51</f>
        <v>ALVENARIAS</v>
      </c>
      <c r="C10" s="8"/>
      <c r="D10" s="9"/>
      <c r="E10" s="10"/>
      <c r="F10" s="317"/>
      <c r="G10" s="11"/>
      <c r="H10" s="318"/>
      <c r="I10" s="10"/>
      <c r="J10" s="317"/>
      <c r="K10" s="11"/>
      <c r="L10" s="318"/>
      <c r="M10" s="10"/>
      <c r="N10" s="317"/>
      <c r="O10" s="11"/>
      <c r="P10" s="318"/>
      <c r="Q10" s="10"/>
      <c r="R10" s="317"/>
      <c r="S10" s="12"/>
      <c r="T10" s="318"/>
      <c r="U10" s="10"/>
      <c r="V10" s="317"/>
      <c r="W10" s="11"/>
      <c r="X10" s="318"/>
      <c r="Y10" s="10"/>
      <c r="Z10" s="317"/>
      <c r="AA10" s="12"/>
      <c r="AB10" s="318"/>
      <c r="AD10" s="356">
        <f t="shared" si="0"/>
        <v>0</v>
      </c>
    </row>
    <row r="11" spans="1:30">
      <c r="A11" s="323" t="s">
        <v>319</v>
      </c>
      <c r="B11" s="319" t="str">
        <f>PLANILHA!B56</f>
        <v>COBERTURA</v>
      </c>
      <c r="C11" s="8"/>
      <c r="D11" s="9"/>
      <c r="E11" s="10"/>
      <c r="F11" s="317"/>
      <c r="G11" s="11"/>
      <c r="H11" s="318"/>
      <c r="I11" s="10"/>
      <c r="J11" s="317"/>
      <c r="K11" s="11"/>
      <c r="L11" s="318"/>
      <c r="M11" s="10"/>
      <c r="N11" s="317"/>
      <c r="O11" s="11"/>
      <c r="P11" s="318"/>
      <c r="Q11" s="10"/>
      <c r="R11" s="317"/>
      <c r="S11" s="12"/>
      <c r="T11" s="318"/>
      <c r="U11" s="10"/>
      <c r="V11" s="317"/>
      <c r="W11" s="11"/>
      <c r="X11" s="318"/>
      <c r="Y11" s="10"/>
      <c r="Z11" s="317"/>
      <c r="AA11" s="12"/>
      <c r="AB11" s="318"/>
      <c r="AD11" s="356">
        <f t="shared" si="0"/>
        <v>0</v>
      </c>
    </row>
    <row r="12" spans="1:30">
      <c r="A12" s="323" t="s">
        <v>326</v>
      </c>
      <c r="B12" s="319" t="str">
        <f>PLANILHA!B64</f>
        <v>PISO</v>
      </c>
      <c r="C12" s="8"/>
      <c r="D12" s="9"/>
      <c r="E12" s="10"/>
      <c r="F12" s="317"/>
      <c r="G12" s="11"/>
      <c r="H12" s="318"/>
      <c r="I12" s="10"/>
      <c r="J12" s="317"/>
      <c r="K12" s="11"/>
      <c r="L12" s="318"/>
      <c r="M12" s="10"/>
      <c r="N12" s="317"/>
      <c r="O12" s="11"/>
      <c r="P12" s="318"/>
      <c r="Q12" s="10"/>
      <c r="R12" s="317"/>
      <c r="S12" s="12"/>
      <c r="T12" s="318"/>
      <c r="U12" s="10"/>
      <c r="V12" s="317"/>
      <c r="W12" s="11"/>
      <c r="X12" s="318"/>
      <c r="Y12" s="10"/>
      <c r="Z12" s="317"/>
      <c r="AA12" s="12"/>
      <c r="AB12" s="318"/>
      <c r="AD12" s="356">
        <f t="shared" si="0"/>
        <v>0</v>
      </c>
    </row>
    <row r="13" spans="1:30">
      <c r="A13" s="323" t="s">
        <v>334</v>
      </c>
      <c r="B13" s="319" t="str">
        <f>PLANILHA!B73</f>
        <v>ESQUADRIAS</v>
      </c>
      <c r="C13" s="8"/>
      <c r="D13" s="9"/>
      <c r="E13" s="10"/>
      <c r="F13" s="317"/>
      <c r="G13" s="11"/>
      <c r="H13" s="318"/>
      <c r="I13" s="10"/>
      <c r="J13" s="317"/>
      <c r="K13" s="11"/>
      <c r="L13" s="318"/>
      <c r="M13" s="10"/>
      <c r="N13" s="317"/>
      <c r="O13" s="11"/>
      <c r="P13" s="318"/>
      <c r="Q13" s="10"/>
      <c r="R13" s="317"/>
      <c r="S13" s="12"/>
      <c r="T13" s="318"/>
      <c r="U13" s="10"/>
      <c r="V13" s="317"/>
      <c r="W13" s="11"/>
      <c r="X13" s="318"/>
      <c r="Y13" s="10"/>
      <c r="Z13" s="317"/>
      <c r="AA13" s="12"/>
      <c r="AB13" s="318"/>
      <c r="AD13" s="356">
        <f t="shared" si="0"/>
        <v>0</v>
      </c>
    </row>
    <row r="14" spans="1:30">
      <c r="A14" s="323" t="s">
        <v>346</v>
      </c>
      <c r="B14" s="319" t="str">
        <f>PLANILHA!B86</f>
        <v>REVESTIMENTOS</v>
      </c>
      <c r="C14" s="8"/>
      <c r="D14" s="9"/>
      <c r="E14" s="10"/>
      <c r="F14" s="317"/>
      <c r="G14" s="11"/>
      <c r="H14" s="318"/>
      <c r="I14" s="10"/>
      <c r="J14" s="317"/>
      <c r="K14" s="11"/>
      <c r="L14" s="318"/>
      <c r="M14" s="10"/>
      <c r="N14" s="317"/>
      <c r="O14" s="11"/>
      <c r="P14" s="318"/>
      <c r="Q14" s="10"/>
      <c r="R14" s="317"/>
      <c r="S14" s="12"/>
      <c r="T14" s="318"/>
      <c r="U14" s="10"/>
      <c r="V14" s="317"/>
      <c r="W14" s="11"/>
      <c r="X14" s="318"/>
      <c r="Y14" s="10"/>
      <c r="Z14" s="317"/>
      <c r="AA14" s="12"/>
      <c r="AB14" s="318"/>
      <c r="AD14" s="356">
        <f t="shared" si="0"/>
        <v>0</v>
      </c>
    </row>
    <row r="15" spans="1:30">
      <c r="A15" s="323" t="s">
        <v>354</v>
      </c>
      <c r="B15" s="319" t="str">
        <f>PLANILHA!B95</f>
        <v>PINTURA</v>
      </c>
      <c r="C15" s="8"/>
      <c r="D15" s="9"/>
      <c r="E15" s="10"/>
      <c r="F15" s="317"/>
      <c r="G15" s="11"/>
      <c r="H15" s="318"/>
      <c r="I15" s="10"/>
      <c r="J15" s="317"/>
      <c r="K15" s="11"/>
      <c r="L15" s="318"/>
      <c r="M15" s="10"/>
      <c r="N15" s="317"/>
      <c r="O15" s="11"/>
      <c r="P15" s="318"/>
      <c r="Q15" s="10"/>
      <c r="R15" s="317"/>
      <c r="S15" s="12"/>
      <c r="T15" s="318"/>
      <c r="U15" s="10"/>
      <c r="V15" s="317"/>
      <c r="W15" s="11"/>
      <c r="X15" s="318"/>
      <c r="Y15" s="10"/>
      <c r="Z15" s="317"/>
      <c r="AA15" s="12"/>
      <c r="AB15" s="318"/>
      <c r="AD15" s="356">
        <f t="shared" si="0"/>
        <v>0</v>
      </c>
    </row>
    <row r="16" spans="1:30">
      <c r="A16" s="323" t="s">
        <v>358</v>
      </c>
      <c r="B16" s="319" t="str">
        <f>PLANILHA!B108</f>
        <v>INSTALAÇÕES ELETRICA</v>
      </c>
      <c r="C16" s="8"/>
      <c r="D16" s="9"/>
      <c r="E16" s="10"/>
      <c r="F16" s="317"/>
      <c r="G16" s="11"/>
      <c r="H16" s="318"/>
      <c r="I16" s="10"/>
      <c r="J16" s="317"/>
      <c r="K16" s="11"/>
      <c r="L16" s="318"/>
      <c r="M16" s="10"/>
      <c r="N16" s="317"/>
      <c r="O16" s="11"/>
      <c r="P16" s="318"/>
      <c r="Q16" s="10"/>
      <c r="R16" s="317"/>
      <c r="S16" s="12"/>
      <c r="T16" s="318"/>
      <c r="U16" s="10"/>
      <c r="V16" s="317"/>
      <c r="W16" s="11"/>
      <c r="X16" s="318"/>
      <c r="Y16" s="10"/>
      <c r="Z16" s="317"/>
      <c r="AA16" s="12"/>
      <c r="AB16" s="318"/>
      <c r="AD16" s="356">
        <f t="shared" si="0"/>
        <v>0</v>
      </c>
    </row>
    <row r="17" spans="1:30">
      <c r="A17" s="331" t="s">
        <v>373</v>
      </c>
      <c r="B17" s="319" t="str">
        <f>PLANILHA!B136</f>
        <v>INSTALAÇÕES SPDA</v>
      </c>
      <c r="C17" s="8"/>
      <c r="D17" s="9"/>
      <c r="E17" s="10"/>
      <c r="F17" s="317"/>
      <c r="G17" s="11"/>
      <c r="H17" s="318"/>
      <c r="I17" s="10"/>
      <c r="J17" s="317"/>
      <c r="K17" s="11"/>
      <c r="L17" s="318"/>
      <c r="M17" s="10"/>
      <c r="N17" s="317"/>
      <c r="O17" s="11"/>
      <c r="P17" s="318"/>
      <c r="Q17" s="10"/>
      <c r="R17" s="317"/>
      <c r="S17" s="12"/>
      <c r="T17" s="318"/>
      <c r="U17" s="10"/>
      <c r="V17" s="317"/>
      <c r="W17" s="11"/>
      <c r="X17" s="318"/>
      <c r="Y17" s="10"/>
      <c r="Z17" s="317"/>
      <c r="AA17" s="12"/>
      <c r="AB17" s="318"/>
      <c r="AD17" s="356">
        <f t="shared" si="0"/>
        <v>0</v>
      </c>
    </row>
    <row r="18" spans="1:30" s="340" customFormat="1" ht="30.75" customHeight="1">
      <c r="A18" s="331" t="s">
        <v>382</v>
      </c>
      <c r="B18" s="332" t="str">
        <f>PLANILHA!B152</f>
        <v>INSTALAÇÃO DE CAMBATE E PREVENÇÃO DE INCENDIO</v>
      </c>
      <c r="C18" s="333"/>
      <c r="D18" s="334"/>
      <c r="E18" s="335"/>
      <c r="F18" s="336"/>
      <c r="G18" s="337"/>
      <c r="H18" s="338"/>
      <c r="I18" s="335"/>
      <c r="J18" s="336"/>
      <c r="K18" s="337"/>
      <c r="L18" s="338"/>
      <c r="M18" s="335"/>
      <c r="N18" s="336"/>
      <c r="O18" s="337"/>
      <c r="P18" s="338"/>
      <c r="Q18" s="335"/>
      <c r="R18" s="336"/>
      <c r="S18" s="339"/>
      <c r="T18" s="338"/>
      <c r="U18" s="335"/>
      <c r="V18" s="336"/>
      <c r="W18" s="337"/>
      <c r="X18" s="338"/>
      <c r="Y18" s="335"/>
      <c r="Z18" s="336"/>
      <c r="AA18" s="339"/>
      <c r="AB18" s="338"/>
      <c r="AD18" s="356">
        <f t="shared" si="0"/>
        <v>0</v>
      </c>
    </row>
    <row r="19" spans="1:30">
      <c r="A19" s="323" t="s">
        <v>385</v>
      </c>
      <c r="B19" s="319" t="str">
        <f>PLANILHA!B162</f>
        <v>INSTALAÇÕES HIDROSANITÁRIAS</v>
      </c>
      <c r="C19" s="8"/>
      <c r="D19" s="9"/>
      <c r="E19" s="10"/>
      <c r="F19" s="317"/>
      <c r="G19" s="11"/>
      <c r="H19" s="318"/>
      <c r="I19" s="10"/>
      <c r="J19" s="317"/>
      <c r="K19" s="363"/>
      <c r="L19" s="318"/>
      <c r="M19" s="10"/>
      <c r="N19" s="317"/>
      <c r="O19" s="10"/>
      <c r="P19" s="318"/>
      <c r="Q19" s="10"/>
      <c r="R19" s="317"/>
      <c r="S19" s="12"/>
      <c r="T19" s="318"/>
      <c r="U19" s="10"/>
      <c r="V19" s="317"/>
      <c r="W19" s="11"/>
      <c r="X19" s="318"/>
      <c r="Y19" s="10"/>
      <c r="Z19" s="317"/>
      <c r="AA19" s="12"/>
      <c r="AB19" s="318"/>
      <c r="AD19" s="356">
        <f t="shared" si="0"/>
        <v>0</v>
      </c>
    </row>
    <row r="20" spans="1:30">
      <c r="A20" s="323" t="s">
        <v>388</v>
      </c>
      <c r="B20" s="319" t="str">
        <f>PLANILHA!B200</f>
        <v>LOUCAS / ACESSORIOS E OUTROS</v>
      </c>
      <c r="C20" s="8"/>
      <c r="D20" s="9"/>
      <c r="E20" s="10"/>
      <c r="F20" s="317"/>
      <c r="G20" s="11"/>
      <c r="H20" s="318"/>
      <c r="I20" s="10"/>
      <c r="J20" s="317"/>
      <c r="K20" s="11"/>
      <c r="L20" s="318"/>
      <c r="M20" s="10"/>
      <c r="N20" s="317"/>
      <c r="O20" s="11"/>
      <c r="P20" s="318"/>
      <c r="Q20" s="10"/>
      <c r="R20" s="317"/>
      <c r="S20" s="12"/>
      <c r="T20" s="318"/>
      <c r="U20" s="10"/>
      <c r="V20" s="317"/>
      <c r="W20" s="11"/>
      <c r="X20" s="318"/>
      <c r="Y20" s="10"/>
      <c r="Z20" s="317"/>
      <c r="AA20" s="12"/>
      <c r="AB20" s="318"/>
      <c r="AD20" s="356">
        <f t="shared" si="0"/>
        <v>0</v>
      </c>
    </row>
    <row r="21" spans="1:30">
      <c r="A21" s="346" t="s">
        <v>570</v>
      </c>
      <c r="B21" s="328" t="str">
        <f>PLANILHA!B214</f>
        <v>LIMPEZA DA OBRA</v>
      </c>
      <c r="C21" s="308"/>
      <c r="D21" s="45"/>
      <c r="E21" s="309"/>
      <c r="F21" s="329"/>
      <c r="G21" s="310"/>
      <c r="H21" s="330"/>
      <c r="I21" s="309"/>
      <c r="J21" s="329"/>
      <c r="K21" s="310"/>
      <c r="L21" s="330"/>
      <c r="M21" s="309"/>
      <c r="N21" s="329"/>
      <c r="O21" s="310"/>
      <c r="P21" s="330"/>
      <c r="Q21" s="309"/>
      <c r="R21" s="329"/>
      <c r="S21" s="311"/>
      <c r="T21" s="330"/>
      <c r="U21" s="309"/>
      <c r="V21" s="329"/>
      <c r="W21" s="310"/>
      <c r="X21" s="330"/>
      <c r="Y21" s="309"/>
      <c r="Z21" s="329"/>
      <c r="AA21" s="311"/>
      <c r="AB21" s="330"/>
      <c r="AD21" s="356">
        <f t="shared" si="0"/>
        <v>0</v>
      </c>
    </row>
    <row r="22" spans="1:30" ht="15.75" thickBot="1">
      <c r="A22" s="324" t="s">
        <v>649</v>
      </c>
      <c r="B22" s="325" t="str">
        <f>PLANILHA!B229</f>
        <v>EQUIPAMENTOS</v>
      </c>
      <c r="C22" s="13"/>
      <c r="D22" s="14"/>
      <c r="E22" s="15"/>
      <c r="F22" s="326"/>
      <c r="G22" s="16"/>
      <c r="H22" s="327"/>
      <c r="I22" s="15"/>
      <c r="J22" s="326"/>
      <c r="K22" s="16"/>
      <c r="L22" s="327"/>
      <c r="M22" s="15"/>
      <c r="N22" s="326"/>
      <c r="O22" s="16"/>
      <c r="P22" s="327"/>
      <c r="Q22" s="15"/>
      <c r="R22" s="326"/>
      <c r="S22" s="16"/>
      <c r="T22" s="327"/>
      <c r="U22" s="15"/>
      <c r="V22" s="326"/>
      <c r="W22" s="16"/>
      <c r="X22" s="327"/>
      <c r="Y22" s="15"/>
      <c r="Z22" s="326"/>
      <c r="AA22" s="17"/>
      <c r="AB22" s="327"/>
      <c r="AD22" s="356">
        <f t="shared" si="0"/>
        <v>0</v>
      </c>
    </row>
    <row r="23" spans="1:30" ht="15.75" thickBot="1">
      <c r="A23" s="18"/>
      <c r="B23" s="19"/>
      <c r="C23" s="20"/>
      <c r="D23" s="21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2"/>
      <c r="W23" s="20"/>
      <c r="X23" s="20"/>
      <c r="Y23" s="20"/>
      <c r="Z23" s="20"/>
      <c r="AA23" s="20"/>
      <c r="AB23" s="20"/>
    </row>
    <row r="24" spans="1:30">
      <c r="A24" s="459"/>
      <c r="B24" s="23" t="s">
        <v>257</v>
      </c>
      <c r="C24" s="462"/>
      <c r="D24" s="24"/>
      <c r="E24" s="25"/>
      <c r="F24" s="26"/>
      <c r="G24" s="27"/>
      <c r="H24" s="26"/>
      <c r="I24" s="27"/>
      <c r="J24" s="26"/>
      <c r="K24" s="28"/>
      <c r="L24" s="26"/>
      <c r="M24" s="28"/>
      <c r="N24" s="26"/>
      <c r="O24" s="28"/>
      <c r="P24" s="26"/>
      <c r="Q24" s="28"/>
      <c r="R24" s="26"/>
      <c r="S24" s="28"/>
      <c r="T24" s="26"/>
      <c r="U24" s="28"/>
      <c r="V24" s="26"/>
      <c r="W24" s="28"/>
      <c r="X24" s="26"/>
      <c r="Y24" s="28"/>
      <c r="Z24" s="26"/>
      <c r="AA24" s="28"/>
      <c r="AB24" s="26"/>
    </row>
    <row r="25" spans="1:30">
      <c r="A25" s="460"/>
      <c r="B25" s="29" t="s">
        <v>258</v>
      </c>
      <c r="C25" s="463"/>
      <c r="D25" s="30"/>
      <c r="E25" s="31"/>
      <c r="F25" s="32"/>
      <c r="G25" s="33"/>
      <c r="H25" s="32"/>
      <c r="I25" s="34"/>
      <c r="J25" s="32"/>
      <c r="K25" s="35"/>
      <c r="L25" s="32"/>
      <c r="M25" s="35"/>
      <c r="N25" s="32"/>
      <c r="O25" s="35"/>
      <c r="P25" s="32"/>
      <c r="Q25" s="35"/>
      <c r="R25" s="32"/>
      <c r="S25" s="35"/>
      <c r="T25" s="32"/>
      <c r="U25" s="35"/>
      <c r="V25" s="32"/>
      <c r="W25" s="35"/>
      <c r="X25" s="32"/>
      <c r="Y25" s="35"/>
      <c r="Z25" s="32"/>
      <c r="AA25" s="35"/>
      <c r="AB25" s="32"/>
    </row>
    <row r="26" spans="1:30">
      <c r="A26" s="460"/>
      <c r="B26" s="36"/>
      <c r="C26" s="463"/>
      <c r="D26" s="37"/>
      <c r="E26" s="38"/>
      <c r="F26" s="39"/>
      <c r="G26" s="40"/>
      <c r="H26" s="41"/>
      <c r="I26" s="40"/>
      <c r="J26" s="41"/>
      <c r="K26" s="40"/>
      <c r="L26" s="41"/>
      <c r="M26" s="40"/>
      <c r="N26" s="41"/>
      <c r="O26" s="40"/>
      <c r="P26" s="42"/>
      <c r="Q26" s="40"/>
      <c r="R26" s="41"/>
      <c r="S26" s="40"/>
      <c r="T26" s="41"/>
      <c r="U26" s="40"/>
      <c r="V26" s="43"/>
      <c r="W26" s="40"/>
      <c r="X26" s="42"/>
      <c r="Y26" s="40"/>
      <c r="Z26" s="41"/>
      <c r="AA26" s="40"/>
      <c r="AB26" s="41"/>
    </row>
    <row r="27" spans="1:30">
      <c r="A27" s="460"/>
      <c r="B27" s="44" t="s">
        <v>259</v>
      </c>
      <c r="C27" s="463"/>
      <c r="D27" s="45"/>
      <c r="E27" s="46"/>
      <c r="F27" s="47"/>
      <c r="G27" s="48"/>
      <c r="H27" s="49"/>
      <c r="I27" s="48"/>
      <c r="J27" s="49"/>
      <c r="K27" s="48"/>
      <c r="L27" s="49"/>
      <c r="M27" s="48"/>
      <c r="N27" s="49"/>
      <c r="O27" s="48"/>
      <c r="P27" s="49"/>
      <c r="Q27" s="48"/>
      <c r="R27" s="49"/>
      <c r="S27" s="48"/>
      <c r="T27" s="49"/>
      <c r="U27" s="48"/>
      <c r="V27" s="49"/>
      <c r="W27" s="48"/>
      <c r="X27" s="49"/>
      <c r="Y27" s="48"/>
      <c r="Z27" s="49"/>
      <c r="AA27" s="48"/>
      <c r="AB27" s="49"/>
    </row>
    <row r="28" spans="1:30" ht="15.75" thickBot="1">
      <c r="A28" s="461"/>
      <c r="B28" s="50" t="s">
        <v>260</v>
      </c>
      <c r="C28" s="464"/>
      <c r="D28" s="51"/>
      <c r="E28" s="52"/>
      <c r="F28" s="53"/>
      <c r="G28" s="54"/>
      <c r="H28" s="53"/>
      <c r="I28" s="54"/>
      <c r="J28" s="53"/>
      <c r="K28" s="54"/>
      <c r="L28" s="53"/>
      <c r="M28" s="54"/>
      <c r="N28" s="53"/>
      <c r="O28" s="54"/>
      <c r="P28" s="53"/>
      <c r="Q28" s="54"/>
      <c r="R28" s="53"/>
      <c r="S28" s="54"/>
      <c r="T28" s="53"/>
      <c r="U28" s="54"/>
      <c r="V28" s="55"/>
      <c r="W28" s="54"/>
      <c r="X28" s="53"/>
      <c r="Y28" s="54"/>
      <c r="Z28" s="53"/>
      <c r="AA28" s="54"/>
      <c r="AB28" s="53"/>
    </row>
    <row r="29" spans="1:30">
      <c r="D29" s="56"/>
    </row>
    <row r="30" spans="1:30">
      <c r="A30" s="456" t="s">
        <v>654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6"/>
      <c r="T30" s="456"/>
      <c r="U30" s="456"/>
      <c r="V30" s="456"/>
      <c r="W30" s="456"/>
      <c r="X30" s="456"/>
      <c r="Y30" s="456"/>
      <c r="Z30" s="456"/>
      <c r="AA30" s="456"/>
      <c r="AB30" s="456"/>
    </row>
    <row r="31" spans="1:30">
      <c r="F31" s="57"/>
    </row>
  </sheetData>
  <mergeCells count="17">
    <mergeCell ref="W2:X2"/>
    <mergeCell ref="Y2:Z2"/>
    <mergeCell ref="A1:AB1"/>
    <mergeCell ref="A30:AB30"/>
    <mergeCell ref="AA2:AB2"/>
    <mergeCell ref="A24:A28"/>
    <mergeCell ref="C24:C28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PLANILHA</vt:lpstr>
      <vt:lpstr>PLANILHA ANALITICA</vt:lpstr>
      <vt:lpstr>CRONOGRAMA</vt:lpstr>
      <vt:lpstr>CRONOGRAMA!Area_de_impressao</vt:lpstr>
      <vt:lpstr>PLANILHA!Area_de_impressao</vt:lpstr>
      <vt:lpstr>'PLANILHA ANALITICA'!Area_de_impressao</vt:lpstr>
      <vt:lpstr>PLANILHA!Titulos_de_impressao</vt:lpstr>
      <vt:lpstr>'PLANILHA ANALITICA'!Titulos_de_impressao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</dc:creator>
  <cp:lastModifiedBy> </cp:lastModifiedBy>
  <cp:lastPrinted>2011-11-21T13:05:36Z</cp:lastPrinted>
  <dcterms:created xsi:type="dcterms:W3CDTF">2009-06-21T20:50:24Z</dcterms:created>
  <dcterms:modified xsi:type="dcterms:W3CDTF">2011-11-29T11:38:09Z</dcterms:modified>
</cp:coreProperties>
</file>