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20" windowWidth="8940" windowHeight="5100"/>
  </bookViews>
  <sheets>
    <sheet name="Orçamento Analítico" sheetId="7" r:id="rId1"/>
    <sheet name="P.Mercado" sheetId="13" state="hidden" r:id="rId2"/>
    <sheet name="Memoria de cálculo" sheetId="4" state="hidden" r:id="rId3"/>
  </sheets>
  <definedNames>
    <definedName name="_xlnm.Print_Area" localSheetId="0">'Orçamento Analítico'!$A$1:$G$426</definedName>
    <definedName name="_xlnm.Print_Area" localSheetId="1">P.Mercado!$A$1:$F$140</definedName>
  </definedNames>
  <calcPr calcId="125725"/>
</workbook>
</file>

<file path=xl/calcChain.xml><?xml version="1.0" encoding="utf-8"?>
<calcChain xmlns="http://schemas.openxmlformats.org/spreadsheetml/2006/main">
  <c r="F230" i="7"/>
  <c r="L415"/>
  <c r="K397"/>
  <c r="G266" l="1"/>
  <c r="F420"/>
  <c r="G420" s="1"/>
  <c r="F394"/>
  <c r="G394" s="1"/>
  <c r="G392" s="1"/>
  <c r="G393"/>
  <c r="F137" i="13"/>
  <c r="E137"/>
  <c r="F128"/>
  <c r="E128"/>
  <c r="F120"/>
  <c r="E120"/>
  <c r="F111"/>
  <c r="E111"/>
  <c r="F103"/>
  <c r="E103"/>
  <c r="F94"/>
  <c r="E94"/>
  <c r="F86"/>
  <c r="E86"/>
  <c r="F77"/>
  <c r="E77"/>
  <c r="F69"/>
  <c r="E69"/>
  <c r="F60"/>
  <c r="E60"/>
  <c r="F52"/>
  <c r="E52"/>
  <c r="F43"/>
  <c r="E43"/>
  <c r="F35"/>
  <c r="E35"/>
  <c r="F26"/>
  <c r="E26"/>
  <c r="F18"/>
  <c r="E18"/>
  <c r="F9"/>
  <c r="E9"/>
  <c r="G419" i="7"/>
  <c r="G362"/>
  <c r="G361"/>
  <c r="G351"/>
  <c r="G350"/>
  <c r="G345"/>
  <c r="G344"/>
  <c r="G340"/>
  <c r="G337" s="1"/>
  <c r="G339"/>
  <c r="G338"/>
  <c r="G313"/>
  <c r="G356"/>
  <c r="G333"/>
  <c r="G328"/>
  <c r="G323"/>
  <c r="G319"/>
  <c r="G318"/>
  <c r="G316" s="1"/>
  <c r="G317"/>
  <c r="G312"/>
  <c r="G303"/>
  <c r="G302"/>
  <c r="G300" s="1"/>
  <c r="G301"/>
  <c r="G297"/>
  <c r="G296"/>
  <c r="G295"/>
  <c r="G294" s="1"/>
  <c r="G291"/>
  <c r="G285"/>
  <c r="G307"/>
  <c r="G290"/>
  <c r="G289"/>
  <c r="G284"/>
  <c r="G283"/>
  <c r="G279"/>
  <c r="G276" s="1"/>
  <c r="G278"/>
  <c r="G277"/>
  <c r="G265"/>
  <c r="G264"/>
  <c r="G263" s="1"/>
  <c r="G260"/>
  <c r="G259"/>
  <c r="G258"/>
  <c r="G229"/>
  <c r="G228"/>
  <c r="G224"/>
  <c r="G223"/>
  <c r="G222"/>
  <c r="G220" s="1"/>
  <c r="G221"/>
  <c r="G201"/>
  <c r="G200"/>
  <c r="G196"/>
  <c r="G195"/>
  <c r="G194"/>
  <c r="G193"/>
  <c r="G192"/>
  <c r="G190" s="1"/>
  <c r="G191"/>
  <c r="G165"/>
  <c r="G164"/>
  <c r="G163"/>
  <c r="G162"/>
  <c r="G161" s="1"/>
  <c r="G346"/>
  <c r="G343" s="1"/>
  <c r="G311"/>
  <c r="F311"/>
  <c r="G282"/>
  <c r="G257"/>
  <c r="G288"/>
  <c r="F288" s="1"/>
  <c r="G199"/>
  <c r="F199"/>
  <c r="F282"/>
  <c r="G371"/>
  <c r="G370"/>
  <c r="G369"/>
  <c r="G366" s="1"/>
  <c r="G368"/>
  <c r="F367"/>
  <c r="G367"/>
  <c r="G131"/>
  <c r="F128" s="1"/>
  <c r="G128" s="1"/>
  <c r="G121"/>
  <c r="F119" s="1"/>
  <c r="G124"/>
  <c r="G95"/>
  <c r="F95" s="1"/>
  <c r="G86"/>
  <c r="G76"/>
  <c r="G399"/>
  <c r="G398"/>
  <c r="G397" s="1"/>
  <c r="G39"/>
  <c r="F39" s="1"/>
  <c r="F86"/>
  <c r="F402"/>
  <c r="G357"/>
  <c r="G355" s="1"/>
  <c r="G329"/>
  <c r="G115"/>
  <c r="G113"/>
  <c r="G114"/>
  <c r="G77"/>
  <c r="G34"/>
  <c r="G33" s="1"/>
  <c r="G35"/>
  <c r="G29"/>
  <c r="G15"/>
  <c r="G14"/>
  <c r="G13"/>
  <c r="G12"/>
  <c r="G11"/>
  <c r="G10"/>
  <c r="G9"/>
  <c r="E15" i="4"/>
  <c r="E8"/>
  <c r="B17"/>
  <c r="B6"/>
  <c r="G230" i="7" l="1"/>
  <c r="G227" s="1"/>
  <c r="F227" s="1"/>
  <c r="F343"/>
  <c r="F294"/>
  <c r="G363"/>
  <c r="G360" s="1"/>
  <c r="F190"/>
  <c r="G352"/>
  <c r="G349" s="1"/>
  <c r="F263"/>
  <c r="G324"/>
  <c r="G322" s="1"/>
  <c r="F337"/>
  <c r="G334"/>
  <c r="G332" s="1"/>
  <c r="F276"/>
  <c r="F316"/>
  <c r="F220"/>
  <c r="G418"/>
  <c r="F161"/>
  <c r="F300"/>
  <c r="G327"/>
  <c r="F327" s="1"/>
  <c r="G308"/>
  <c r="G306" s="1"/>
  <c r="F33"/>
  <c r="F355"/>
  <c r="F392"/>
  <c r="F306" l="1"/>
  <c r="F349"/>
  <c r="F360"/>
  <c r="F332"/>
  <c r="F322"/>
  <c r="F418"/>
</calcChain>
</file>

<file path=xl/sharedStrings.xml><?xml version="1.0" encoding="utf-8"?>
<sst xmlns="http://schemas.openxmlformats.org/spreadsheetml/2006/main" count="1692" uniqueCount="454">
  <si>
    <t>UN</t>
  </si>
  <si>
    <t>PREÇO TOTAL</t>
  </si>
  <si>
    <t>M2</t>
  </si>
  <si>
    <t>M3</t>
  </si>
  <si>
    <t>T X KM</t>
  </si>
  <si>
    <t>TRANSPORTE COM CAMINHÃO BASCULANTE DE 12M³ - RODOVIA PAVIMENTADA (AREIA) (DMT = 33 KM) - Gouveia</t>
  </si>
  <si>
    <t>EXECUÇÃO DE PAVIMENTO EM PISO INTERTRAVADO, COM BLOCO PISOGRAMA DE 35 X 25 CM, ESPESSURA 8 CM. AF_12/2015</t>
  </si>
  <si>
    <t>OBRAS ATÉ O VALOR DE 1.000.000,00</t>
  </si>
  <si>
    <t>%</t>
  </si>
  <si>
    <t>PLANTIO DE GRAMA EM PAVIMENTO CONCREGRAMA. AF_05/2018</t>
  </si>
  <si>
    <t>Concregrama</t>
  </si>
  <si>
    <t>C1</t>
  </si>
  <si>
    <t>C2</t>
  </si>
  <si>
    <t>C3</t>
  </si>
  <si>
    <t>C4</t>
  </si>
  <si>
    <t>Plantio de grama</t>
  </si>
  <si>
    <t>P1</t>
  </si>
  <si>
    <t>P2</t>
  </si>
  <si>
    <t>P3</t>
  </si>
  <si>
    <t>P4</t>
  </si>
  <si>
    <t>P5</t>
  </si>
  <si>
    <t>P6</t>
  </si>
  <si>
    <t>P7</t>
  </si>
  <si>
    <t>P8</t>
  </si>
  <si>
    <t>Retirada de bloquete</t>
  </si>
  <si>
    <t>Demolição de concreto</t>
  </si>
  <si>
    <t>ENCARREGADO GERAL DE OBRAS COM ENCARGOS COMPLEMENTARES</t>
  </si>
  <si>
    <t>REGULARIZAÇÃO, NIVELAMENTO E COMPACTAÇÃO DE TERRENO COM PLACA VIBRATÓRIA</t>
  </si>
  <si>
    <t>RETIRADA, REMOÇÃO E EMPILHAMENTO DE PISO INTERTAVADO</t>
  </si>
  <si>
    <t>CARGA, DESCARGA E TRANSPORTE COMERCIAL COM CAMINHAO CARROCERIA 9 T, RODOVIA PAVIMENTADA (DMT = 8,5 KM) - Transporte do bloquete do Campus I para o Campus JK</t>
  </si>
  <si>
    <t>DEMOLIÇÃO DE PISO CIMENTADO OU CONTRAPISO DE ARGAMASSA ESPESSURA MÁXIMA DE 10CM, INCLUSIVE AFASTAMENTO</t>
  </si>
  <si>
    <t>PLANTIO DE GRAMA EM PLACAS. AF_05/2018</t>
  </si>
  <si>
    <t>MEIO-FIO (GUIA) DE CONCRETO PRE-MOLDADO, DIMENSÕES 12X15X30X100CM (FACE SUPERIORXFACE INFERIORXALTURAXCOMPRIMENTO),REJUNTADO C/ARGAMASSA 1:4 CIMENTO:AREIA, INCLUINDO ESCAVAÇÃO E REATERRO.</t>
  </si>
  <si>
    <t>74223/001</t>
  </si>
  <si>
    <t>M</t>
  </si>
  <si>
    <t>UND</t>
  </si>
  <si>
    <t>APLICAÇÃO MANUAL DE PINTURA COM TINTA LÁTEX PVA EM PAREDES, DUAS DEMÃOS. AF_06/2014</t>
  </si>
  <si>
    <t>CONCRETO NÃO ESTRUTURAL, PREPARADO EM OBRA COM BETONEIRA, CONTROLE "A", COM FCK 15 MPA, BRITA Nº (1 E 2), CONSISTÊNCIA PARA VIBRAÇÃO (FABRICAÇÃO)</t>
  </si>
  <si>
    <t>2.1</t>
  </si>
  <si>
    <t>H</t>
  </si>
  <si>
    <t>SERVENTE COM ENCARGOS COMPLEMENTARES</t>
  </si>
  <si>
    <t>PLACA VIBRATÓRIA REVERSÍVEL COM MOTOR 4 TEMPOS A GASOLINA, FORÇA CENTRÍFUGA DE 25 KN (2500 KGF), POTÊNCIA 5,5 CV - CHP DIURNO. AF_08/2015</t>
  </si>
  <si>
    <t>CHP</t>
  </si>
  <si>
    <t>PLANTIO DE PALMEIRA COM ALTURA DE MUDA MENOR OU IGUAL A 2,00 M. AF_05/2018 (IPÊ AMARELO)</t>
  </si>
  <si>
    <t>PLANTIO DE PALMEIRA COM ALTURA DE MUDA MENOR OU IGUAL A 2,00 M. AF_05/2018 (IPÊ DE JARDIM)</t>
  </si>
  <si>
    <t>PLANTIO DE ÁRVORE ORNAMENTAL COM ALTURA DE MUDA MAIOR QUE 2,00 M E MENOR OU IGUAL A 4,00 M. AF_05/2018 (BARBOSA BRANCA)</t>
  </si>
  <si>
    <t>Planilha Orçamentária Analítica</t>
  </si>
  <si>
    <t xml:space="preserve"> 1.1 </t>
  </si>
  <si>
    <t>Código</t>
  </si>
  <si>
    <t>Descrição</t>
  </si>
  <si>
    <t>Und</t>
  </si>
  <si>
    <t>Quant.</t>
  </si>
  <si>
    <t>Valor Unit</t>
  </si>
  <si>
    <t>Total</t>
  </si>
  <si>
    <t>Composição</t>
  </si>
  <si>
    <t xml:space="preserve"> MOB-DES-005 </t>
  </si>
  <si>
    <t xml:space="preserve"> 3.1 </t>
  </si>
  <si>
    <t xml:space="preserve"> 93572 </t>
  </si>
  <si>
    <t>MES</t>
  </si>
  <si>
    <t>Composição Auxiliar</t>
  </si>
  <si>
    <t xml:space="preserve"> 95422 </t>
  </si>
  <si>
    <t>CURSO DE CAPACITAÇÃO PARA ENCARREGADO GERAL DE OBRAS (ENCARGOS COMPLEMENTARES) - MENSALISTA</t>
  </si>
  <si>
    <t>Insumo</t>
  </si>
  <si>
    <t xml:space="preserve"> 00040818 </t>
  </si>
  <si>
    <t>ENCARREGADO GERAL DE OBRAS (MENSALISTA)</t>
  </si>
  <si>
    <t xml:space="preserve"> 00043499 </t>
  </si>
  <si>
    <t>EPI - FAMILIA ENCARREGADO GERAL - MENSALISTA (ENCARGOS COMPLEMENTARES - COLETADO CAIXA)</t>
  </si>
  <si>
    <t xml:space="preserve"> 00040863 </t>
  </si>
  <si>
    <t>EXAMES - MENSALISTA (COLETADO CAIXA)</t>
  </si>
  <si>
    <t xml:space="preserve"> 00043475 </t>
  </si>
  <si>
    <t>FERRAMENTAS - FAMILIA ENCARREGADO GERAL - MENSALISTA (ENCARGOS COMPLEMENTARES - COLETADO CAIXA)</t>
  </si>
  <si>
    <t xml:space="preserve"> 00040864 </t>
  </si>
  <si>
    <t>SEGURO - MENSALISTA (COLETADO CAIXA)</t>
  </si>
  <si>
    <t xml:space="preserve"> 4.1 </t>
  </si>
  <si>
    <t xml:space="preserve"> COMP. 01 </t>
  </si>
  <si>
    <t>m³</t>
  </si>
  <si>
    <t xml:space="preserve"> 4.2 </t>
  </si>
  <si>
    <t xml:space="preserve"> COMP. 02 </t>
  </si>
  <si>
    <t>M²</t>
  </si>
  <si>
    <t>CHI</t>
  </si>
  <si>
    <t xml:space="preserve"> 88316 </t>
  </si>
  <si>
    <t xml:space="preserve"> 4.3 </t>
  </si>
  <si>
    <t>m²</t>
  </si>
  <si>
    <t xml:space="preserve"> 91277 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</si>
  <si>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</si>
  <si>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</si>
  <si>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</si>
  <si>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</si>
  <si>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</si>
  <si>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</si>
  <si>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88260 </t>
  </si>
  <si>
    <t>CALCETEIRO COM ENCARGOS COMPLEMENTARES</t>
  </si>
  <si>
    <t xml:space="preserve"> 00000370 </t>
  </si>
  <si>
    <t>AREIA MEDIA - POSTO JAZIDA/FORNECEDOR (RETIRADO NA JAZIDA, SEM TRANSPORTE)</t>
  </si>
  <si>
    <t xml:space="preserve"> 00040520 </t>
  </si>
  <si>
    <t>BLOQUETE/PISO DE CONCRETO - MODELO BLOCO PISOGRAMA/CONCREGRAMA 2 FUROS, *35  CM X 15* CM, E =  *8* CM, COR NATURAL</t>
  </si>
  <si>
    <t xml:space="preserve"> 00004741 </t>
  </si>
  <si>
    <t>PO DE PEDRA (POSTO PEDREIRA/FORNECEDOR, SEM FRETE)</t>
  </si>
  <si>
    <t xml:space="preserve"> 4.4 </t>
  </si>
  <si>
    <t xml:space="preserve"> 98503 </t>
  </si>
  <si>
    <t xml:space="preserve"> 88441 </t>
  </si>
  <si>
    <t>JARDINEIRO COM ENCARGOS COMPLEMENTARES</t>
  </si>
  <si>
    <t xml:space="preserve"> 00003322 </t>
  </si>
  <si>
    <t>GRAMA ESMERALDA OU SAO CARLOS OU CURITIBANA, EM PLACAS, SEM PLANTIO</t>
  </si>
  <si>
    <t xml:space="preserve"> 00007253 </t>
  </si>
  <si>
    <t>TERRA VEGETAL (GRANEL)</t>
  </si>
  <si>
    <t xml:space="preserve"> 4.6 </t>
  </si>
  <si>
    <t xml:space="preserve"> 72884 </t>
  </si>
  <si>
    <t>M3XKM</t>
  </si>
  <si>
    <t xml:space="preserve"> 5824 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</si>
  <si>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</si>
  <si>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 xml:space="preserve"> 5.1 </t>
  </si>
  <si>
    <t xml:space="preserve"> DEM-PIS-005 </t>
  </si>
  <si>
    <t xml:space="preserve"> MAO-OFC-075 </t>
  </si>
  <si>
    <t>PEDREIRO COM ENCARGOS COMPLEMENTARES</t>
  </si>
  <si>
    <t>HORA</t>
  </si>
  <si>
    <t xml:space="preserve"> MAO-AJD-040 </t>
  </si>
  <si>
    <t xml:space="preserve"> 5.3 </t>
  </si>
  <si>
    <t xml:space="preserve"> 98504 </t>
  </si>
  <si>
    <t xml:space="preserve"> 00003324 </t>
  </si>
  <si>
    <t>GRAMA BATATAIS EM PLACAS, SEM PLANTIO</t>
  </si>
  <si>
    <t xml:space="preserve"> 6.2 </t>
  </si>
  <si>
    <t xml:space="preserve"> 88487 </t>
  </si>
  <si>
    <t xml:space="preserve"> 88310 </t>
  </si>
  <si>
    <t>PINTOR COM ENCARGOS COMPLEMENTARES</t>
  </si>
  <si>
    <t xml:space="preserve"> 00007345 </t>
  </si>
  <si>
    <t>!EM PROCESSO DE DESATIVACAO! TINTA LATEX PVA PREMIUM, COR BRANCA</t>
  </si>
  <si>
    <t>L</t>
  </si>
  <si>
    <t xml:space="preserve"> 6.3 </t>
  </si>
  <si>
    <t xml:space="preserve"> ED-8485 </t>
  </si>
  <si>
    <t xml:space="preserve"> ED-8501 </t>
  </si>
  <si>
    <t>OPERADOR DE BETONEIRA ESTACIONÁRIA COM ENCARGOS COMPLEMENTARES</t>
  </si>
  <si>
    <t xml:space="preserve"> MATED- 11248 </t>
  </si>
  <si>
    <t>AREIA LAVADA POSTO OBRA (TIPO: MÉDIA)</t>
  </si>
  <si>
    <t xml:space="preserve"> MATED- 11174 </t>
  </si>
  <si>
    <t>BETONEIRA 400L COM MOTOR ELETRICO TRIFÁSICO, POTÊNCIA DE 2 CV - 1,5 KW, SEM CARREGADOR MECANICO ( LOCAÇÃO)</t>
  </si>
  <si>
    <t>hora</t>
  </si>
  <si>
    <t xml:space="preserve"> MATED- 11258 </t>
  </si>
  <si>
    <t>CIMENTO PORTLAND CP II- E-32 (RESISTÊNCIA: 32,00 MPA)</t>
  </si>
  <si>
    <t>Kg</t>
  </si>
  <si>
    <t xml:space="preserve"> MATED- 11250 </t>
  </si>
  <si>
    <t>PEDRA BRITADA POSTO OBRA (NÚMERO: 1/ GRANULOMETRIA: 9,5-19 MM)</t>
  </si>
  <si>
    <t xml:space="preserve"> MATED- 11251 </t>
  </si>
  <si>
    <t>PEDRA BRITADA POSTO OBRA (NÚMERO: 2/ GRANULOMETRIA: 19-38 MM)</t>
  </si>
  <si>
    <t xml:space="preserve"> 7.1 </t>
  </si>
  <si>
    <t xml:space="preserve"> 98516 </t>
  </si>
  <si>
    <t xml:space="preserve"> 91634 </t>
  </si>
  <si>
    <t>GUINDAUTO HIDRÁULICO, CAPACIDADE MÁXIMA DE CARGA 6500 KG, MOMENTO MÁXIMO DE CARGA 5,8 TM, ALCANCE MÁXIMO HORIZONTAL 7,60 M, INCLUSIVE CAMINHÃO TOCO PBT 9.700 KG, POTÊNCIA DE 160 CV - CHP DIURNO. AF_08/2015</t>
  </si>
  <si>
    <t xml:space="preserve"> 91635 </t>
  </si>
  <si>
    <t>GUINDAUTO HIDRÁULICO, CAPACIDADE MÁXIMA DE CARGA 6500 KG, MOMENTO MÁXIMO DE CARGA 5,8 TM, ALCANCE MÁXIMO HORIZONTAL 7,60 M, INCLUSIVE CAMINHÃO TOCO PBT 9.700 KG, POTÊNCIA DE 160 CV - CHI DIURNO. AF_08/2015</t>
  </si>
  <si>
    <t xml:space="preserve"> 00038641 </t>
  </si>
  <si>
    <t>MUDA DE PALMEIRA, ARECA, H= *1,50* CM</t>
  </si>
  <si>
    <t xml:space="preserve"> 7.2 </t>
  </si>
  <si>
    <t xml:space="preserve"> 98511 </t>
  </si>
  <si>
    <t xml:space="preserve"> 00000359 </t>
  </si>
  <si>
    <t>MUDA DE ARVORE ORNAMENTAL, OITI/AROEIRA SALSA/ANGICO/IPE/JACARANDA OU EQUIVALENTE  DA REGIAO, H= *2* M</t>
  </si>
  <si>
    <t xml:space="preserve"> 74209/001 </t>
  </si>
  <si>
    <t>PLACA DE OBRA EM CHAPA DE AÇO GALVANIZADO</t>
  </si>
  <si>
    <t xml:space="preserve"> 94962 </t>
  </si>
  <si>
    <t>CONCRETO MAGRO PARA LASTRO, TRAÇO 1:4,5:4,5 (CIMENTO/ AREIA MÉDIA/ BRITA 1)  - PREPARO MECÂNICO COM BETONEIRA 400 L. AF_07/2016</t>
  </si>
  <si>
    <t xml:space="preserve"> 88262 </t>
  </si>
  <si>
    <t>CARPINTEIRO DE FORMAS COM ENCARGOS COMPLEMENTARES</t>
  </si>
  <si>
    <t xml:space="preserve"> 00004813 </t>
  </si>
  <si>
    <t>PLACA DE OBRA (PARA CONSTRUCAO CIVIL) EM CHAPA GALVANIZADA *N. 22*, DE *2,0 X 1,125* M</t>
  </si>
  <si>
    <t xml:space="preserve"> 00004491 </t>
  </si>
  <si>
    <t>PONTALETE DE MADEIRA NAO APARELHADA *7,5 X 7,5* CM (3 X 3 ") PINUS, MISTA OU EQUIVALENTE DA REGIAO</t>
  </si>
  <si>
    <t xml:space="preserve"> 00005075 </t>
  </si>
  <si>
    <t>PREGO DE ACO POLIDO COM CABECA 18 X 30 (2 3/4 X 10)</t>
  </si>
  <si>
    <t>KG</t>
  </si>
  <si>
    <t xml:space="preserve"> 00004417 </t>
  </si>
  <si>
    <t>SARRAFO DE MADEIRA NAO APARELHADA *2,5 X 7* CM, MACARANDUBA, ANGELIM OU EQUIVALENTE DA REGIAO</t>
  </si>
  <si>
    <t xml:space="preserve"> 2.1</t>
  </si>
  <si>
    <t>E9672</t>
  </si>
  <si>
    <t>Caminhão basculante para rocha com capacidade de 12 m³ - 188 kW</t>
  </si>
  <si>
    <t xml:space="preserve"> 4.5</t>
  </si>
  <si>
    <t xml:space="preserve"> 5.2</t>
  </si>
  <si>
    <t>CARGA MANUAL E REMOCAO E ENTULHO COM TRANSPORTE ATE 1KM EM CAMINHAO BASCULANTE 6M3</t>
  </si>
  <si>
    <t>CAMINHAO BASCULANTE, 6M3,12T - 162HP (VU=5ANOS) - CHP DIURNO</t>
  </si>
  <si>
    <t>_____________________________________________________</t>
  </si>
  <si>
    <t>Leonardo Rebouças de Brito Figueiredo</t>
  </si>
  <si>
    <t>CONCRETAGEM DE LAJES EM EDIFICAÇÕES MULTIFAMILIARES FEITAS COM SISTEMA DE FÔRMAS MANUSEÁVEIS, COM CONCRETO USINADO BOMBEÁVEL FCK 20 MPA - LANÇAMENTO, ADENSAMENTO E ACABAMENTO. AF_06/2015</t>
  </si>
  <si>
    <t>ALVENARIA DE VEDAÇÃO DE BLOCOS CERÂMICOS FURADOS NA HORIZONTAL DE 14X9X19CM (ESPESSURA 14CM, BLOCO DEITADO) DE PAREDES COM ÁREA LÍQUIDA MAIOR OU IGUAL A 6M² COM VÃOS E ARGAMASSA DE ASSENTAMENTO COM PREPARO EM BETONEIRA. AF_06/2014</t>
  </si>
  <si>
    <t>CHAPISCO APLICADO EM ALVENARIA (SEM PRESENÇA DE VÃOS) E ESTRUTURAS DE CONCRETO DE FACHADA, COM COLHER DE PEDREIRO. ARGAMASSA TRAÇO 1:3 COM PREPARO EM BETONEIRA 400L. AF_06/2014</t>
  </si>
  <si>
    <t>ARMAÇÃO DE LAJE DE UMA ESTRUTURA CONVENCIONAL DE CONCRETO ARMADO EM UMA EDIFICAÇÃO TÉRREA OU SOBRADO UTILIZANDO AÇO CA-50 DE 8,0 MM - MONTAGEM. AF_12/2015</t>
  </si>
  <si>
    <t>ARMAÇÃO DE PILAR OU VIGA DE UMA ESTRUTURA CONVENCIONAL DE CONCRETO ARMADO EM UM EDIFÍCIO DE MÚLTIPLOS PAVIMENTOS UTILIZANDO AÇO CA-50 DE 10,0 MM - MONTAGEM. AF_12/2015</t>
  </si>
  <si>
    <t>ARMAÇÃO DE LAJE DE UMA ESTRUTURA CONVENCIONAL DE CONCRETO ARMADO EM UMA EDIFICAÇÃO TÉRREA OU SOBRADO UTILIZANDO AÇO CA-60 DE 5,0 MM - MONTAGEM. AF_12/2015</t>
  </si>
  <si>
    <t>BANCO DE JARDIM EM MADEIRA E PÉ DE FERRO TAMADUA</t>
  </si>
  <si>
    <t>RETIRADA E REASSENTAMENTO DE PISO EM PEDRA DECORATIVA, GRANITO OU MARMORE COM REAPROVEITAMENTO</t>
  </si>
  <si>
    <t>REVESTIMENTO CERÂMICO PARA PAREDES INTERNAS COM PLACAS TIPO ESMALTADA PADRÃO POPULAR DE DIMENSÕES 20X20 CM, ARGAMASSA TIPO AC I, APLICADAS EM AMBIENTES DE ÁREA MAIOR QUE 5 M2 NA ALTURA INTEIRA DAS PAREDES. AF_06/2014</t>
  </si>
  <si>
    <t>TRANSPORTE COM CAMINHÃO BASCULANTE DE 10 M³ - RODOVIA PAVIMENTADA</t>
  </si>
  <si>
    <t>URB-PAS-015</t>
  </si>
  <si>
    <t>ESCAVACAO E CARGA MATERIAL 1A CATEGORIA, UTILIZANDO TRATOR DE ESTEIRAS DE 110 A 160HP COM LAMINA, PESO OPERACIONAL * 13T E PA CARREGADEIRA COM 170 HP.</t>
  </si>
  <si>
    <t>74151/001</t>
  </si>
  <si>
    <t>APLICAÇÃO DE ADUBO EM SOLO. AF_05/2018</t>
  </si>
  <si>
    <t>REVOLVIMENTO E LIMPEZA MANUAL DE SOLO. AF_05/2018</t>
  </si>
  <si>
    <t>COMP. 03</t>
  </si>
  <si>
    <t>CODIGO</t>
  </si>
  <si>
    <t>ELETRICISTA COM ENCARGOS COMPLEMENTARES</t>
  </si>
  <si>
    <t>LUMINARIA PARA JARDIM, INCLUSO 1 LAMPADA E GLOBO BRANCO LEITOSO</t>
  </si>
  <si>
    <t>COMP. 04</t>
  </si>
  <si>
    <t>0,2537000</t>
  </si>
  <si>
    <t>0,1828000</t>
  </si>
  <si>
    <t>DESMOLDANTE PARA FORMAS METALICAS A BASE DE OLEO VEGETAL</t>
  </si>
  <si>
    <t>0,0333000</t>
  </si>
  <si>
    <t>SISTEMA DE FORMAS MANUSEAVEIS DE ALUMINIO, PARA BLOCO RESID. COM PAREDES DE CONCRETO MOLDADAS IN LOCO, EM CONFORMIDADE COM O ORCAMENTO REF. 9672: BLOCO COM 4 PAV. E 4 UNIDADES POR PAV., UNIDADE HABITACIONALCOM 48 M2 E 2 QUARTOS; TELHA DE FIBROCIMENTO (COLETADO CAIXA)</t>
  </si>
  <si>
    <t>0,0028000</t>
  </si>
  <si>
    <t>CAL HIDRATADA CH-I PARA ARGAMASSAS</t>
  </si>
  <si>
    <t>CIMENTO PORTLAND COMPOSTO CP II-32</t>
  </si>
  <si>
    <t>COMP. 05</t>
  </si>
  <si>
    <t>COMP. 06</t>
  </si>
  <si>
    <t>VERNIZ SINTETICO BRILHANTE PARA MADEIRA, COM FILTRO SOLAR, USO INTERNO E EXTERNO (BASE SOLVENTE)</t>
  </si>
  <si>
    <t>TABUA DE MADEIRA PARA PISO, CUMARU/IPE CHAMPANHE OU EQUIVALENTE DA REGIAO, ENCAIXE MACHO/FEMEA, *15 X 2* CM</t>
  </si>
  <si>
    <t>COMP. 07</t>
  </si>
  <si>
    <t>PERGOLADO MADEIRA DE CUMARU TRATADO INCLUSO GRADE DE JARDIM E ENVERNIZAMENTO</t>
  </si>
  <si>
    <t>COMP. 08</t>
  </si>
  <si>
    <t>FORMAS MANUSEÁVEIS PARA PAREDES DE CONCRETO, REAPROVEITAMENTO 3X</t>
  </si>
  <si>
    <t>EMBOÇO OU MASSA ÚNICA EM ARGAMASSA TRAÇO 1:2:8, PREPARO MANUAL, APLICADA MANUALMENTE EM PANOS CEGOS DE FACHADA (SEM PRESENÇA DE VÃOS), ESPESSURA DE 25 MM. AF_06/2014</t>
  </si>
  <si>
    <t>MES-CON-005</t>
  </si>
  <si>
    <t>CJ</t>
  </si>
  <si>
    <t>COMP. 09</t>
  </si>
  <si>
    <t>SERRALHEIRO COM ENCARGOS COMPLEMENTARES</t>
  </si>
  <si>
    <t>AUXILIAR DE SERRALHEIRO COM ENCARGOS COMPLEMENTARES</t>
  </si>
  <si>
    <t>CHAPA DE POLICARBONATO COMPACTA E= 3MM</t>
  </si>
  <si>
    <t>CHAPA DE POLICARBONATO COMPACTA E= 3MM, FORNECIMENTO E INSTALAÇÃO</t>
  </si>
  <si>
    <t>JASMIM ESTRELA, PLANTA ADULTA</t>
  </si>
  <si>
    <t>ROSAS TREPADEIRAS DE COR ROSA OU VERMELHA, PLANTA ADULTA</t>
  </si>
  <si>
    <t>BANCO DE JARDIM EM MADEIRA E PÉ DE FERRO TAMADUA, FORNECIMENTO E INSTALAÇÃO</t>
  </si>
  <si>
    <t>7.19</t>
  </si>
  <si>
    <t>7.20</t>
  </si>
  <si>
    <t>ALAMANDAS ROXAS</t>
  </si>
  <si>
    <t>MANDEVILA BRANCA</t>
  </si>
  <si>
    <t>MANDEVILA ROSA</t>
  </si>
  <si>
    <t>MANDEVILA VERMELHA</t>
  </si>
  <si>
    <t>8.1</t>
  </si>
  <si>
    <t>8.2</t>
  </si>
  <si>
    <t>8.3</t>
  </si>
  <si>
    <t>8.4</t>
  </si>
  <si>
    <t>8.5</t>
  </si>
  <si>
    <t>8.6</t>
  </si>
  <si>
    <t>ROSAS TREPADEIRAS DE COR AMARELA E BRANCA, PLANTA ADULTA</t>
  </si>
  <si>
    <t>9.1</t>
  </si>
  <si>
    <t>9.2</t>
  </si>
  <si>
    <t>10.1</t>
  </si>
  <si>
    <t>10.2</t>
  </si>
  <si>
    <t>10.3</t>
  </si>
  <si>
    <t>10.4</t>
  </si>
  <si>
    <t>10.5</t>
  </si>
  <si>
    <t>10.6</t>
  </si>
  <si>
    <t>MINI BAMBU (FARGESIA ADPESSA), ALTURA COM 60 CM</t>
  </si>
  <si>
    <t>PALMEIRA LATÂNIA VERMELHA (LATANIA COMMERSONNI), ALTURA COM 1,00 M</t>
  </si>
  <si>
    <t>PALMEIRA GARRAFA (HYOPHORBE LAGENICAULIS), ALTURA DE 80 CM</t>
  </si>
  <si>
    <t>CLÍVIAS (CLÍVIAS MINIATA, PLANTA ADULTA</t>
  </si>
  <si>
    <t>10.7</t>
  </si>
  <si>
    <t>10.8</t>
  </si>
  <si>
    <t>11.4</t>
  </si>
  <si>
    <t>11.5</t>
  </si>
  <si>
    <t>11.7</t>
  </si>
  <si>
    <t>COMP. 10</t>
  </si>
  <si>
    <t>COMP. 11</t>
  </si>
  <si>
    <t>COMP. 12</t>
  </si>
  <si>
    <t>COMP. 13</t>
  </si>
  <si>
    <t>COMP. 14</t>
  </si>
  <si>
    <t>COMP. 15</t>
  </si>
  <si>
    <t>COMP. 16</t>
  </si>
  <si>
    <t>COMP. 17</t>
  </si>
  <si>
    <t>COMP. 18</t>
  </si>
  <si>
    <t>COMP. 19</t>
  </si>
  <si>
    <t>COMP. 20</t>
  </si>
  <si>
    <t>COMP. 21</t>
  </si>
  <si>
    <t>COMP. 22</t>
  </si>
  <si>
    <t>COMP. 23</t>
  </si>
  <si>
    <t>COMP. 24</t>
  </si>
  <si>
    <t>COMP. 25</t>
  </si>
  <si>
    <t>COMP. 26</t>
  </si>
  <si>
    <t>PLANTIO DE JASMIM ESTRELA, PLANTA ADULTA</t>
  </si>
  <si>
    <t>PLANTIO DE ROSAS TREPADEIRAS DE COR ROSA OU VERMELHA, PLANTA ADULTA</t>
  </si>
  <si>
    <t xml:space="preserve">PLANTIO DE ALAMANDAS AMARELAS </t>
  </si>
  <si>
    <t>PLANTIO DE ALAMANDAS ROXAS</t>
  </si>
  <si>
    <t>PLANTIO DE MANDEVILA BRANCA</t>
  </si>
  <si>
    <t>PLANTIO DE MANDEVILA ROSA</t>
  </si>
  <si>
    <t>PLANTIO DE MANDEVILA VERMELHA</t>
  </si>
  <si>
    <t>VASO GRAFIATO CÔNICO TAMANHO 85 (PREF. PLÁSTICO), FORNECIMENTO E INSTALAÇÃO</t>
  </si>
  <si>
    <t>VASO GRAFIATO CÔNICO TAMANHO 85 (PREFERÊNCIA PLÁSTICO)</t>
  </si>
  <si>
    <t>PLANTIO DE ROSAS TREPADEIRAS DE COR AMARELA E BRANCA, PLANTA ADULTA</t>
  </si>
  <si>
    <t>VASO CLASSIC REDONDO TAMANHO 62 (PREF. PLÁSTICO), FORNECIMENTO E INSTALAÇÃO</t>
  </si>
  <si>
    <t>VASO CLASSIC CÔMICO TAMANHO 90 (PREF. PLÁSTICO), FORNECIMENTO E INSTALAÇÃO</t>
  </si>
  <si>
    <t>VASO GRAFIATO OVAL TAMANHO 58 (PREF. PLÁSTICO), FORNECIMENTO E INSTALAÇÃO</t>
  </si>
  <si>
    <t>VASO CLASSIC REDONDO TAMANHO 33 (PREF. PLÁSTICO), FORNECIMENTO E INSTALAÇÃO</t>
  </si>
  <si>
    <t>VASO CLASSIC REDONDO TAMANHO 62 (PREFERÊNCIA PLÁSTICO)</t>
  </si>
  <si>
    <t>VASO CLASSIC CÔMICO TAMANHO 90 (PREFERÊNCIA PLÁSTICO)</t>
  </si>
  <si>
    <t>VASO GRAFIATO OVAL TAMANHO 58 (PREFERÊNCIA PLÁSTICO)</t>
  </si>
  <si>
    <t>PLANTIO DE PALMEIRA LATÂNIA VERMELHA (LATANIA COMMERSONNI), ALTURA COM 1,00 M</t>
  </si>
  <si>
    <t>PLANTIO DE MINI BAMBU (FARGESIA ADPESSA), ALTURA COM 60 CM</t>
  </si>
  <si>
    <t>PLANTIO DE PALMEIRA GARRAFA (HYOPHORBE LAGENICAULIS), ALTURA DE 80 CM</t>
  </si>
  <si>
    <t>VASO CLASSIC REDONDO TAMANHO 33 (PREFERÊNCIA PLÁSTICO)</t>
  </si>
  <si>
    <t>PLANTIO DE CLÍVIAS (CLÍVIAS MINIATA, PLANTA ADULTA</t>
  </si>
  <si>
    <t xml:space="preserve"> 11.6 </t>
  </si>
  <si>
    <t>ELE-CXS-210</t>
  </si>
  <si>
    <t>CAIXA DE PASSAGEM PARA PISO DO TIPO "ZB" 52X44X70CM - PASSEIO</t>
  </si>
  <si>
    <t xml:space="preserve"> ALV-TIJ-035 </t>
  </si>
  <si>
    <t>ALVENARIA DE VEDAÇÃO COM TIJOLO CERÂMICO FURADO, ESP. 19CM, PARA REVESTIMENTO, INCLUSIVE ARGAMASSA PARA ASSENTAMENTO</t>
  </si>
  <si>
    <t xml:space="preserve"> 1,624</t>
  </si>
  <si>
    <t xml:space="preserve"> 45,72</t>
  </si>
  <si>
    <t xml:space="preserve"> TER-API-005 </t>
  </si>
  <si>
    <t>APILOAMENTO DO FUNDO DE VALAS COM SOQUETE</t>
  </si>
  <si>
    <t xml:space="preserve"> 0,4608</t>
  </si>
  <si>
    <t xml:space="preserve"> 15,21</t>
  </si>
  <si>
    <t xml:space="preserve"> AUX-ARG-010 </t>
  </si>
  <si>
    <t>ARGAMASSA, TRAÇO 1:3 (CIMENTO E AREIA), PREPARO MECÂNICO</t>
  </si>
  <si>
    <t xml:space="preserve"> 0,003</t>
  </si>
  <si>
    <t xml:space="preserve"> 326,62</t>
  </si>
  <si>
    <t xml:space="preserve"> AUX-CON-010 </t>
  </si>
  <si>
    <t>CONCRETO MAGRO, TRAÇO 1:3:6, PREPARADO EM OBRA COM BETONEIRA, SEM FUNÇÃO ESTRUTURAL</t>
  </si>
  <si>
    <t xml:space="preserve"> 0,0829</t>
  </si>
  <si>
    <t xml:space="preserve"> 232,00</t>
  </si>
  <si>
    <t xml:space="preserve"> TER-ESC-035 </t>
  </si>
  <si>
    <t>ESCAVAÇÃO MANUAL DE VALAS H &lt;= 1,50 M</t>
  </si>
  <si>
    <t xml:space="preserve"> 0,6182</t>
  </si>
  <si>
    <t xml:space="preserve"> 44,98</t>
  </si>
  <si>
    <t xml:space="preserve"> EST-FOR-005 </t>
  </si>
  <si>
    <t>FORMA E DESFORMA DE TÁBUA E SARRAFO, REAPROVEITAMENTO (3X), EXCLUSIVE ESCORAMENTO</t>
  </si>
  <si>
    <t xml:space="preserve"> 0,2304</t>
  </si>
  <si>
    <t xml:space="preserve"> 38,92</t>
  </si>
  <si>
    <t xml:space="preserve"> FUN-LAS-010 </t>
  </si>
  <si>
    <t>LASTRO DE BRITA 2 OU 3 APILOADO MANUALMENTE</t>
  </si>
  <si>
    <t xml:space="preserve"> 0,04608</t>
  </si>
  <si>
    <t xml:space="preserve"> 87,58</t>
  </si>
  <si>
    <t xml:space="preserve"> 0,5</t>
  </si>
  <si>
    <t xml:space="preserve"> 18,46</t>
  </si>
  <si>
    <t xml:space="preserve"> TER-REA-005 </t>
  </si>
  <si>
    <t>REATERRO MANUAL DE VALA</t>
  </si>
  <si>
    <t xml:space="preserve"> 0,2496</t>
  </si>
  <si>
    <t xml:space="preserve"> REV-REB-010 </t>
  </si>
  <si>
    <t>REBOCO COM ARGAMASSA, TRAÇO 1:2:9 (CIMENTO, CAL E AREIA), COM ADITIVO IMPERMEABILIZANTE, ESP. 20MM, APLICAÇÃO MANUAL, PREPARO MECÂNICO</t>
  </si>
  <si>
    <t xml:space="preserve"> 1,344</t>
  </si>
  <si>
    <t xml:space="preserve"> 26,50</t>
  </si>
  <si>
    <t xml:space="preserve"> 13,23</t>
  </si>
  <si>
    <t xml:space="preserve"> TRA-CAÇ-015 </t>
  </si>
  <si>
    <t>TRANSPORTE DE MATERIAL DEMOLIDO EM CAÇAMBA</t>
  </si>
  <si>
    <t xml:space="preserve"> 0,3686</t>
  </si>
  <si>
    <t xml:space="preserve"> 22,00</t>
  </si>
  <si>
    <t xml:space="preserve"> MATED- 13057 </t>
  </si>
  <si>
    <t>TAMPO E ARO ARTICULADOS PARA CAIXA  ZB - PASSEIO</t>
  </si>
  <si>
    <t>U</t>
  </si>
  <si>
    <t xml:space="preserve"> 1,0</t>
  </si>
  <si>
    <t xml:space="preserve"> 152,12</t>
  </si>
  <si>
    <t xml:space="preserve">6.1 </t>
  </si>
  <si>
    <t>DEMOLIÇÃO DE PILARES E VIGAS EM CONCRETO ARMADO, DE FORMA MECANIZADA COM MARTELETE, SEM REAPROVEITAMENTO. AF_12/2017</t>
  </si>
  <si>
    <t>CABO DE ACO GALVANIZADO, DIAMETRO 9,53 MM (3/8"), COM ALMA DE FIBRA 6 X 25 F</t>
  </si>
  <si>
    <t>795 MARTELETE OU ROMPEDOR PNEUMÁTICO MANUAL, 28 KG, COM SILENCIADOR - CHP DIURNO. AF_07/2016</t>
  </si>
  <si>
    <t>MARTELETE OU ROMPEDOR PNEUMÁTICO MANUAL, 28 KG, COM SILENCIADOR - CHI DIURNO. AF_07/2016</t>
  </si>
  <si>
    <t>CONCRETO USINADO BOMBEAVEL, CLASSE DE RESISTENCIA C20, COM BRITA 0 E 1, SLUMP = 190 +/- 20 MM, INCLUI SERVICO DE BOMBEAMENTO (NBR 8953)</t>
  </si>
  <si>
    <t>VIBRADOR DE IMERSÃO, DIÂMETRO DE PONTEIRA 45MM, MOTOR ELÉTRICO TRIFÁSICO POTÊNCIA DE 2 CV - CHI DIURNO. AF_06/2015</t>
  </si>
  <si>
    <t>VIBRADOR DE IMERSÃO, DIÂMETRO DE PONTEIRA 45MM, MOTOR ELÉTRICO TRIFÁSICO POTÊNCIA DE 2 CV - CHP DIURNO. AF_06/2015</t>
  </si>
  <si>
    <t xml:space="preserve"> 7.3</t>
  </si>
  <si>
    <t>CONCRETO USINADO BOMBEAVEL, CLASSE DE RESISTENCIA C25, COM BRITA 0 E 1, SLUMP = 100 +/- 20 MM, INCLUI SERVICO DE BOMBEAMENTO (NBR 8953)</t>
  </si>
  <si>
    <t xml:space="preserve"> 7.4 </t>
  </si>
  <si>
    <t>AJUDANTE DE ARMADOR COM ENCARGOS COMPLEMENTARESS</t>
  </si>
  <si>
    <t>ARMADOR COM ENCARGOS COMPLEMENTARES</t>
  </si>
  <si>
    <t>CORTE E DOBRA DE AÇO CA-50, DIÂMETRO DE 8,0 MM, UTILIZADO EM LAJE. AF_12/2015</t>
  </si>
  <si>
    <t>17 ESPACADOR / DISTANCIADOR CIRCULAR COM ENTRADA LATERAL, EM PLASTICO, PARA VERGALHAO *4,2 A 12,5* MM, COBRIMENTO 20 MM</t>
  </si>
  <si>
    <t>ARAME RECOZIDO 16 BWG, D = 1,60 MM (0,016 KG/M) OU 18 BWG, D = 1,25 MM (0,01 KG/M)</t>
  </si>
  <si>
    <t xml:space="preserve"> 7.5 </t>
  </si>
  <si>
    <t>CORTE E DOBRA DE AÇO CA-50, DIÂMETRO DE 10,0 MM, UTILIZADO EM ESTRUTURAS DIVERSAS, EXCETO LAJES. AF_12/2015</t>
  </si>
  <si>
    <t xml:space="preserve"> 7.6 </t>
  </si>
  <si>
    <t>CORTE E DOBRA DE AÇO CA-60, DIÂMETRO DE 5,0 MM, UTILIZADO EM LAJE. AF_12/2015</t>
  </si>
  <si>
    <t xml:space="preserve"> 7.8</t>
  </si>
  <si>
    <t xml:space="preserve"> 7.7</t>
  </si>
  <si>
    <t>ARGAMASSA TRAÇO 1:2:8 (EM VOLUME DE CIMENTO, CAL E AREIA MÉDIA ÚMIDA) PARA EMBOÇO/MASSA ÚNICA/ASSENTAMENTO DE ALVENARIA DE VEDAÇÃO, PREPARO MECÂNICO COM BETONEIRA 400 L. AF_08/2019</t>
  </si>
  <si>
    <t>BLOCO CERAMICO (ALVENARIA VEDACAO), 6 FUROS, DE 9 X 14 X 19 CM</t>
  </si>
  <si>
    <t>CENTO</t>
  </si>
  <si>
    <t xml:space="preserve"> 7.9</t>
  </si>
  <si>
    <t xml:space="preserve"> ARGAMASSA TRAÇO 1:3 (EM VOLUME DE CIMENTO E AREIA GROSSA ÚMIDA) PARA CHAPISCO CONVENCIONAL, PREPARO MECÂNICO COM BETONEIRA 400 L. AF_08/2019</t>
  </si>
  <si>
    <t xml:space="preserve"> 7.10</t>
  </si>
  <si>
    <t xml:space="preserve"> ARGAMASSA TRAÇO 1:2:8 (EM VOLUME DE CIMENTO, CAL E AREIA MÉDIA ÚMIDA) PARA EMBOÇO/MASSA ÚNICA/ASSENTAMENTO DE ALVENARIA DE VEDAÇÃO, PREPARO MANUAL. AF_08/2019</t>
  </si>
  <si>
    <t>TELA DE ACO SOLDADA GALVANIZADA/ZINCADA PARA ALVENARIA, FIO D = *1,24 MM, MALHA 25 X 25 MM</t>
  </si>
  <si>
    <t xml:space="preserve"> 7.11</t>
  </si>
  <si>
    <t xml:space="preserve"> 7.13</t>
  </si>
  <si>
    <t xml:space="preserve"> 7.12</t>
  </si>
  <si>
    <t>PISO EM GRANITO APLICADO EM AMBIENTES INTERNOS. AF_06/2018</t>
  </si>
  <si>
    <t>MARMORISTA/GRANITEIRO COM ENCARGOS COMPLEMENTARES</t>
  </si>
  <si>
    <t>PISO EM GRANITO, POLIDO, TIPO ANDORINHA/ QUARTZ/ CASTELO/ CORUMBA OU OUTROS EQUIVALENTES DA REGIAO, FORMATO MENOR OU IGUAL A 3025 CM2, E= *2* CM</t>
  </si>
  <si>
    <t xml:space="preserve">REJUNTE BRANCO, CIMENTICIO </t>
  </si>
  <si>
    <t xml:space="preserve">ARGAMASSA COLANTE TIPO ACIII </t>
  </si>
  <si>
    <t xml:space="preserve"> 7.14</t>
  </si>
  <si>
    <t>AZULEJISTA OU LADRILHISTA COM ENCARGOS COMPLEMENTARES</t>
  </si>
  <si>
    <t>REVESTIMENTO EM CERAMICA ESMALTADA COMERCIAL, PEI MENOR OU IGUAL A 3, FORMATO MENOR OU IGUAL A 2025 CM2</t>
  </si>
  <si>
    <t xml:space="preserve"> 7.15</t>
  </si>
  <si>
    <t xml:space="preserve"> 7.16</t>
  </si>
  <si>
    <t xml:space="preserve"> 7.17</t>
  </si>
  <si>
    <t>CONJUNTO DE MESA E BANCOS DE CONCRETO PARA JOGOS (02 BANCOS EM ARCO COM D INTERNO = 130 CM E H = 43 CM E MESA COM D = 80 CM, E = 8 CM E H = 75 CM)</t>
  </si>
  <si>
    <t>AUX-CON-030</t>
  </si>
  <si>
    <t>CONCRETO NÃO ESTRUTURAL, PREPARADO EM OBRA COM BETONEIRA, CONTROLE "B", COM FCK 15 MPA, BRITA Nº (1 E 2), CONSISTÊNCIA PARA VIBRAÇÃO (FABRICAÇÃO)</t>
  </si>
  <si>
    <t xml:space="preserve">9,73
</t>
  </si>
  <si>
    <t>TER-ESC-035</t>
  </si>
  <si>
    <t xml:space="preserve">MAO-OFC-075 </t>
  </si>
  <si>
    <t>MAO-AJD-040</t>
  </si>
  <si>
    <t>AUX-LAN-005</t>
  </si>
  <si>
    <t>MATED- 12801</t>
  </si>
  <si>
    <t xml:space="preserve">TRANSPORTE, LANÇAMENTO E ADENSAMENTO E ACABAMENTO DE CONCRETO EM FUNDAÇÃO/RADIER </t>
  </si>
  <si>
    <t xml:space="preserve"> 7.18</t>
  </si>
  <si>
    <t>TRATOR DE ESTEIRAS, POTÊNCIA 150 HP, PESO OPERACIONAL 16,7 T, COM RODA MOTRIZ ELEVADA E LÂMINA 3,18 M3 - CHP DIURNO. AF_06/2014</t>
  </si>
  <si>
    <t xml:space="preserve"> PÁ CARREGADEIRA SOBRE RODAS, POTÊNCIA 197 HP, CAPACIDADE DA CAÇAMBA 2,5 A 3,5 M3, PESO OPERACIONAL 18338 KG - CHP DIURNO. AF_06/2014</t>
  </si>
  <si>
    <t xml:space="preserve"> PÁ CARREGADEIRA SOBRE RODAS, POTÊNCIA 197 HP, CAPACIDADE DA CAÇAMBA 2,5 A 3,5 M3, PESO OPERACIONAL 18338 KG - CHI DIURNO. AF_06/2014</t>
  </si>
  <si>
    <t>E9579</t>
  </si>
  <si>
    <t>Caminhão basculante com capacidade de 10 m³ - 188 kW</t>
  </si>
  <si>
    <t xml:space="preserve">LANÇAMENTO E ESPALHAMENTO DE SOLO OU MATERIAL DE DEMOLIÇÃO EM ÁREA DE PASSEIO EXCLUSIVE APILOAMENTO
</t>
  </si>
  <si>
    <t xml:space="preserve"> 7.23</t>
  </si>
  <si>
    <t xml:space="preserve"> 7.21</t>
  </si>
  <si>
    <t xml:space="preserve"> 7.22</t>
  </si>
  <si>
    <t>FERTILIZANTE NPK - 4: 14: 8</t>
  </si>
  <si>
    <t>FERTILIZANTE ORGANICO COMPOSTO, CLASSE A</t>
  </si>
  <si>
    <t>73964/006</t>
  </si>
  <si>
    <t>REATERRO DE VALA COM COMPACTAÇÃO MANUAL</t>
  </si>
  <si>
    <t>ARGAMASSA TRAÇO 1:4 (CIMENTO E AREIA MÉDIA), PREPARO MANUAL. AF_08/2014</t>
  </si>
  <si>
    <t xml:space="preserve"> MEIO-FIO OU GUIA DE CONCRETO, PRE-MOLDADO, COMP 1 M, *30 X 15/ 12* CM (H X L1/L2)</t>
  </si>
  <si>
    <t xml:space="preserve"> 11.1 </t>
  </si>
  <si>
    <t xml:space="preserve">11.2 </t>
  </si>
  <si>
    <t xml:space="preserve">11.3 </t>
  </si>
  <si>
    <t>PEDRA QUARTZITO OU CALCARIO LAMINADO, SERRADA, TIPO CARIRI, ITACOLOMI, LAGOA SANTA, LUMINARIA, PIRENOPOLIS, SAO TOME OU OUTRAS SIMILARES DA REGIAO, *20 X *40 CM, E= *1,5 A *2,5 CM</t>
  </si>
  <si>
    <t>PEDRA DECORATIVA SAO TOME , *20 X *40 CM, E= *1,5 A *2,5 CM C/ARGAMASSA MISTA CIMENTO. CAL HIDRATADA E AREIA, FORNECIMENTO E INSTALAÇÃO</t>
  </si>
  <si>
    <t>PM-1</t>
  </si>
  <si>
    <t>PM-2</t>
  </si>
  <si>
    <t>PM-3</t>
  </si>
  <si>
    <t>PM-4</t>
  </si>
  <si>
    <t>PM-5</t>
  </si>
  <si>
    <t>PM-6</t>
  </si>
  <si>
    <t>PM-7</t>
  </si>
  <si>
    <t>PM-8</t>
  </si>
  <si>
    <t>PM-9</t>
  </si>
  <si>
    <t>PM-10</t>
  </si>
  <si>
    <t>PM-11</t>
  </si>
  <si>
    <t>PM-12</t>
  </si>
  <si>
    <t>PM-13</t>
  </si>
  <si>
    <t>PM-14</t>
  </si>
  <si>
    <t>PM-15</t>
  </si>
  <si>
    <t>PM-16</t>
  </si>
  <si>
    <t>PM-17</t>
  </si>
  <si>
    <t>PM-18</t>
  </si>
  <si>
    <t>PM-19</t>
  </si>
  <si>
    <t>PM-20</t>
  </si>
  <si>
    <t>Leon Cândido de Oliveira</t>
  </si>
  <si>
    <t>UNIVERSIDADE FEDERAL DOS VALES DO JEQUITINHONHA E MUCURI
CAMPUS PRESIDENTE JUSCELINO KUBITSCHEK - DIAMANTINA - MG
INSTALAÇÃO DE PISO CONCREGRAMA E REVITALIZAÇÃO DA ÁREA VERDE - CAMPUS I
PLANILHA ORÇAMENTÁRIA DE REFERÊNCIA</t>
  </si>
  <si>
    <t xml:space="preserve">ORÇAMENTOS </t>
  </si>
  <si>
    <t>CABO DE ALUMÍNIO ISOLADO EPR 50MM² 8,7/15KV</t>
  </si>
  <si>
    <t>Orçam.</t>
  </si>
  <si>
    <t>PESQUISADO EM:</t>
  </si>
  <si>
    <t>PREÇO POR UNIDADE</t>
  </si>
  <si>
    <t>orçamento 1</t>
  </si>
  <si>
    <t>orçamento 2</t>
  </si>
  <si>
    <t>orçamento 3</t>
  </si>
  <si>
    <t>MEDIA DOS ORÇAMENTOS</t>
  </si>
  <si>
    <t>ALAMANDAS AMARELAS</t>
  </si>
  <si>
    <t>INSTALAÇÃO DE PISO CONCREGRAMA E REVITALIZAÇÃO DA ÁREA VERDE - CAMPUS I</t>
  </si>
</sst>
</file>

<file path=xl/styles.xml><?xml version="1.0" encoding="utf-8"?>
<styleSheet xmlns="http://schemas.openxmlformats.org/spreadsheetml/2006/main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 * #,##0.00_ ;_ * \-#,##0.00_ ;_ * &quot;-&quot;??_ ;_ @_ "/>
    <numFmt numFmtId="166" formatCode="_(* #,##0.00_);_(* \(#,##0.00\);_(* \-??_);_(@_)"/>
    <numFmt numFmtId="167" formatCode="#,##0.0000000"/>
    <numFmt numFmtId="168" formatCode="#,##0.00\ ;\-#,##0.00\ ;&quot; -&quot;#\ ;@\ 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name val="Times New Roman"/>
      <family val="1"/>
    </font>
    <font>
      <b/>
      <sz val="10"/>
      <name val="Calibri"/>
      <family val="2"/>
    </font>
    <font>
      <sz val="10"/>
      <name val="Times New Roman"/>
      <family val="1"/>
      <charset val="1"/>
    </font>
    <font>
      <sz val="12"/>
      <color rgb="FF000000"/>
      <name val="Verdana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2"/>
      <color rgb="FF000000"/>
      <name val="Verdana"/>
      <family val="2"/>
    </font>
    <font>
      <sz val="10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FF0000"/>
      <name val="Arial"/>
      <family val="1"/>
    </font>
    <font>
      <sz val="11"/>
      <color rgb="FFFF0000"/>
      <name val="Arial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7F3D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4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1" fillId="0" borderId="0"/>
    <xf numFmtId="0" fontId="3" fillId="0" borderId="0"/>
    <xf numFmtId="0" fontId="8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164" fontId="3" fillId="0" borderId="0" applyFont="0" applyFill="0" applyBorder="0" applyAlignment="0" applyProtection="0"/>
    <xf numFmtId="166" fontId="7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43" fontId="14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5" fillId="0" borderId="0"/>
    <xf numFmtId="0" fontId="13" fillId="0" borderId="0"/>
    <xf numFmtId="43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0" fontId="10" fillId="0" borderId="0"/>
    <xf numFmtId="0" fontId="12" fillId="0" borderId="0"/>
    <xf numFmtId="0" fontId="14" fillId="0" borderId="0"/>
    <xf numFmtId="9" fontId="1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7" fillId="0" borderId="0"/>
    <xf numFmtId="0" fontId="1" fillId="0" borderId="0"/>
    <xf numFmtId="9" fontId="22" fillId="0" borderId="0"/>
    <xf numFmtId="0" fontId="2" fillId="0" borderId="0"/>
    <xf numFmtId="0" fontId="1" fillId="0" borderId="0"/>
    <xf numFmtId="9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4" fontId="1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42"/>
    <xf numFmtId="0" fontId="18" fillId="3" borderId="10" xfId="42" applyFont="1" applyFill="1" applyBorder="1" applyAlignment="1">
      <alignment horizontal="left" vertical="top" wrapText="1"/>
    </xf>
    <xf numFmtId="0" fontId="18" fillId="3" borderId="10" xfId="42" applyFont="1" applyFill="1" applyBorder="1" applyAlignment="1">
      <alignment horizontal="right" vertical="top" wrapText="1"/>
    </xf>
    <xf numFmtId="0" fontId="18" fillId="3" borderId="10" xfId="42" applyFont="1" applyFill="1" applyBorder="1" applyAlignment="1">
      <alignment horizontal="center" vertical="top" wrapText="1"/>
    </xf>
    <xf numFmtId="0" fontId="19" fillId="4" borderId="10" xfId="42" applyFont="1" applyFill="1" applyBorder="1" applyAlignment="1">
      <alignment horizontal="left" vertical="top" wrapText="1"/>
    </xf>
    <xf numFmtId="0" fontId="19" fillId="4" borderId="10" xfId="42" applyFont="1" applyFill="1" applyBorder="1" applyAlignment="1">
      <alignment horizontal="right" vertical="top" wrapText="1"/>
    </xf>
    <xf numFmtId="0" fontId="19" fillId="4" borderId="10" xfId="42" applyFont="1" applyFill="1" applyBorder="1" applyAlignment="1">
      <alignment horizontal="center" vertical="top" wrapText="1"/>
    </xf>
    <xf numFmtId="167" fontId="19" fillId="4" borderId="10" xfId="42" applyNumberFormat="1" applyFont="1" applyFill="1" applyBorder="1" applyAlignment="1">
      <alignment horizontal="right" vertical="top" wrapText="1"/>
    </xf>
    <xf numFmtId="4" fontId="19" fillId="4" borderId="10" xfId="42" applyNumberFormat="1" applyFont="1" applyFill="1" applyBorder="1" applyAlignment="1">
      <alignment horizontal="right" vertical="top" wrapText="1"/>
    </xf>
    <xf numFmtId="0" fontId="20" fillId="3" borderId="0" xfId="42" applyFont="1" applyFill="1" applyAlignment="1">
      <alignment horizontal="right" vertical="top" wrapText="1"/>
    </xf>
    <xf numFmtId="4" fontId="20" fillId="3" borderId="0" xfId="42" applyNumberFormat="1" applyFont="1" applyFill="1" applyAlignment="1">
      <alignment horizontal="right" vertical="top" wrapText="1"/>
    </xf>
    <xf numFmtId="0" fontId="19" fillId="4" borderId="11" xfId="42" applyFont="1" applyFill="1" applyBorder="1" applyAlignment="1">
      <alignment horizontal="left" vertical="top" wrapText="1"/>
    </xf>
    <xf numFmtId="0" fontId="20" fillId="5" borderId="10" xfId="42" applyFont="1" applyFill="1" applyBorder="1" applyAlignment="1">
      <alignment horizontal="left" vertical="top" wrapText="1"/>
    </xf>
    <xf numFmtId="0" fontId="20" fillId="5" borderId="10" xfId="42" applyFont="1" applyFill="1" applyBorder="1" applyAlignment="1">
      <alignment horizontal="right" vertical="top" wrapText="1"/>
    </xf>
    <xf numFmtId="0" fontId="20" fillId="5" borderId="10" xfId="42" applyFont="1" applyFill="1" applyBorder="1" applyAlignment="1">
      <alignment horizontal="center" vertical="top" wrapText="1"/>
    </xf>
    <xf numFmtId="167" fontId="20" fillId="5" borderId="10" xfId="42" applyNumberFormat="1" applyFont="1" applyFill="1" applyBorder="1" applyAlignment="1">
      <alignment horizontal="right" vertical="top" wrapText="1"/>
    </xf>
    <xf numFmtId="4" fontId="20" fillId="5" borderId="10" xfId="42" applyNumberFormat="1" applyFont="1" applyFill="1" applyBorder="1" applyAlignment="1">
      <alignment horizontal="right" vertical="top" wrapText="1"/>
    </xf>
    <xf numFmtId="0" fontId="20" fillId="6" borderId="10" xfId="42" applyFont="1" applyFill="1" applyBorder="1" applyAlignment="1">
      <alignment horizontal="left" vertical="top" wrapText="1"/>
    </xf>
    <xf numFmtId="0" fontId="20" fillId="6" borderId="10" xfId="42" applyFont="1" applyFill="1" applyBorder="1" applyAlignment="1">
      <alignment horizontal="right" vertical="top" wrapText="1"/>
    </xf>
    <xf numFmtId="0" fontId="20" fillId="6" borderId="10" xfId="42" applyFont="1" applyFill="1" applyBorder="1" applyAlignment="1">
      <alignment horizontal="center" vertical="top" wrapText="1"/>
    </xf>
    <xf numFmtId="167" fontId="20" fillId="6" borderId="10" xfId="42" applyNumberFormat="1" applyFont="1" applyFill="1" applyBorder="1" applyAlignment="1">
      <alignment horizontal="right" vertical="top" wrapText="1"/>
    </xf>
    <xf numFmtId="4" fontId="20" fillId="6" borderId="10" xfId="42" applyNumberFormat="1" applyFont="1" applyFill="1" applyBorder="1" applyAlignment="1">
      <alignment horizontal="right" vertical="top" wrapText="1"/>
    </xf>
    <xf numFmtId="4" fontId="17" fillId="0" borderId="0" xfId="42" applyNumberFormat="1"/>
    <xf numFmtId="0" fontId="17" fillId="0" borderId="0" xfId="42"/>
    <xf numFmtId="0" fontId="17" fillId="0" borderId="0" xfId="42"/>
    <xf numFmtId="0" fontId="20" fillId="4" borderId="10" xfId="42" applyFont="1" applyFill="1" applyBorder="1" applyAlignment="1">
      <alignment horizontal="left" vertical="top" wrapText="1"/>
    </xf>
    <xf numFmtId="0" fontId="20" fillId="4" borderId="10" xfId="42" applyFont="1" applyFill="1" applyBorder="1" applyAlignment="1">
      <alignment horizontal="right" vertical="top" wrapText="1"/>
    </xf>
    <xf numFmtId="0" fontId="20" fillId="4" borderId="10" xfId="42" applyFont="1" applyFill="1" applyBorder="1" applyAlignment="1">
      <alignment horizontal="center" vertical="top" wrapText="1"/>
    </xf>
    <xf numFmtId="167" fontId="20" fillId="4" borderId="10" xfId="42" applyNumberFormat="1" applyFont="1" applyFill="1" applyBorder="1" applyAlignment="1">
      <alignment horizontal="right" vertical="top" wrapText="1"/>
    </xf>
    <xf numFmtId="4" fontId="20" fillId="4" borderId="10" xfId="42" applyNumberFormat="1" applyFont="1" applyFill="1" applyBorder="1" applyAlignment="1">
      <alignment horizontal="right" vertical="top" wrapText="1"/>
    </xf>
    <xf numFmtId="0" fontId="23" fillId="3" borderId="0" xfId="42" applyFont="1" applyFill="1" applyAlignment="1">
      <alignment horizontal="right" vertical="top" wrapText="1"/>
    </xf>
    <xf numFmtId="4" fontId="23" fillId="3" borderId="0" xfId="42" applyNumberFormat="1" applyFont="1" applyFill="1" applyAlignment="1">
      <alignment horizontal="right" vertical="top" wrapText="1"/>
    </xf>
    <xf numFmtId="0" fontId="23" fillId="4" borderId="11" xfId="42" applyFont="1" applyFill="1" applyBorder="1" applyAlignment="1">
      <alignment horizontal="left" vertical="top" wrapText="1"/>
    </xf>
    <xf numFmtId="0" fontId="17" fillId="0" borderId="0" xfId="42" applyFont="1"/>
    <xf numFmtId="0" fontId="17" fillId="0" borderId="0" xfId="42"/>
    <xf numFmtId="0" fontId="20" fillId="5" borderId="10" xfId="42" applyNumberFormat="1" applyFont="1" applyFill="1" applyBorder="1" applyAlignment="1">
      <alignment horizontal="right" vertical="top" wrapText="1"/>
    </xf>
    <xf numFmtId="0" fontId="20" fillId="6" borderId="10" xfId="42" applyNumberFormat="1" applyFont="1" applyFill="1" applyBorder="1" applyAlignment="1">
      <alignment horizontal="right" vertical="top" wrapText="1"/>
    </xf>
    <xf numFmtId="0" fontId="24" fillId="0" borderId="0" xfId="42" applyFont="1"/>
    <xf numFmtId="0" fontId="17" fillId="0" borderId="0" xfId="42"/>
    <xf numFmtId="0" fontId="1" fillId="0" borderId="0" xfId="46"/>
    <xf numFmtId="0" fontId="26" fillId="9" borderId="0" xfId="46" applyFont="1" applyFill="1" applyBorder="1" applyAlignment="1"/>
    <xf numFmtId="0" fontId="25" fillId="9" borderId="16" xfId="46" applyFont="1" applyFill="1" applyBorder="1" applyAlignment="1">
      <alignment wrapText="1"/>
    </xf>
    <xf numFmtId="0" fontId="25" fillId="10" borderId="9" xfId="46" applyFont="1" applyFill="1" applyBorder="1" applyAlignment="1">
      <alignment horizontal="center" vertical="center"/>
    </xf>
    <xf numFmtId="0" fontId="25" fillId="10" borderId="15" xfId="46" applyFont="1" applyFill="1" applyBorder="1" applyAlignment="1">
      <alignment horizontal="center"/>
    </xf>
    <xf numFmtId="49" fontId="1" fillId="2" borderId="1" xfId="46" applyNumberFormat="1" applyFont="1" applyFill="1" applyBorder="1" applyAlignment="1">
      <alignment horizontal="center" vertical="top"/>
    </xf>
    <xf numFmtId="43" fontId="1" fillId="2" borderId="7" xfId="46" applyNumberFormat="1" applyFill="1" applyBorder="1" applyAlignment="1">
      <alignment horizontal="right" vertical="top"/>
    </xf>
    <xf numFmtId="43" fontId="1" fillId="0" borderId="1" xfId="46" applyNumberFormat="1" applyBorder="1"/>
    <xf numFmtId="43" fontId="1" fillId="2" borderId="19" xfId="46" applyNumberFormat="1" applyFill="1" applyBorder="1" applyAlignment="1">
      <alignment horizontal="right" vertical="top"/>
    </xf>
    <xf numFmtId="43" fontId="1" fillId="2" borderId="1" xfId="46" applyNumberFormat="1" applyFill="1" applyBorder="1" applyAlignment="1">
      <alignment horizontal="right" vertical="top"/>
    </xf>
    <xf numFmtId="0" fontId="1" fillId="0" borderId="0" xfId="46" applyBorder="1"/>
    <xf numFmtId="0" fontId="4" fillId="8" borderId="0" xfId="47" applyNumberFormat="1" applyFont="1" applyFill="1" applyBorder="1" applyAlignment="1" applyProtection="1">
      <alignment horizontal="center"/>
      <protection locked="0"/>
    </xf>
    <xf numFmtId="168" fontId="6" fillId="0" borderId="0" xfId="47" applyNumberFormat="1" applyFont="1" applyFill="1" applyBorder="1" applyAlignment="1" applyProtection="1">
      <alignment horizontal="center" vertical="top"/>
      <protection locked="0"/>
    </xf>
    <xf numFmtId="0" fontId="17" fillId="7" borderId="0" xfId="42" applyFill="1"/>
    <xf numFmtId="0" fontId="21" fillId="2" borderId="13" xfId="43" applyFont="1" applyFill="1" applyBorder="1" applyAlignment="1">
      <alignment horizontal="center"/>
    </xf>
    <xf numFmtId="0" fontId="21" fillId="2" borderId="0" xfId="43" applyFont="1" applyFill="1" applyAlignment="1">
      <alignment horizontal="center"/>
    </xf>
    <xf numFmtId="0" fontId="21" fillId="2" borderId="0" xfId="43" applyFont="1" applyFill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8" fillId="3" borderId="0" xfId="42" applyFont="1" applyFill="1" applyAlignment="1">
      <alignment horizontal="center" wrapText="1"/>
    </xf>
    <xf numFmtId="0" fontId="17" fillId="0" borderId="0" xfId="42"/>
    <xf numFmtId="0" fontId="25" fillId="9" borderId="5" xfId="46" applyFont="1" applyFill="1" applyBorder="1" applyAlignment="1">
      <alignment horizontal="center" wrapText="1"/>
    </xf>
    <xf numFmtId="0" fontId="25" fillId="9" borderId="6" xfId="46" applyFont="1" applyFill="1" applyBorder="1" applyAlignment="1">
      <alignment horizontal="center" wrapText="1"/>
    </xf>
    <xf numFmtId="0" fontId="25" fillId="10" borderId="14" xfId="46" applyFont="1" applyFill="1" applyBorder="1" applyAlignment="1">
      <alignment horizontal="center" vertical="center"/>
    </xf>
    <xf numFmtId="0" fontId="25" fillId="10" borderId="3" xfId="46" applyFont="1" applyFill="1" applyBorder="1" applyAlignment="1">
      <alignment horizontal="center" vertical="center"/>
    </xf>
    <xf numFmtId="49" fontId="1" fillId="2" borderId="14" xfId="46" applyNumberFormat="1" applyFont="1" applyFill="1" applyBorder="1" applyAlignment="1">
      <alignment horizontal="center" vertical="top"/>
    </xf>
    <xf numFmtId="49" fontId="1" fillId="2" borderId="3" xfId="46" applyNumberFormat="1" applyFill="1" applyBorder="1" applyAlignment="1">
      <alignment horizontal="center" vertical="top"/>
    </xf>
    <xf numFmtId="0" fontId="25" fillId="9" borderId="4" xfId="46" applyFont="1" applyFill="1" applyBorder="1" applyAlignment="1">
      <alignment horizontal="center" vertical="center" wrapText="1"/>
    </xf>
    <xf numFmtId="0" fontId="25" fillId="9" borderId="5" xfId="46" applyFont="1" applyFill="1" applyBorder="1" applyAlignment="1">
      <alignment horizontal="center" vertical="center" wrapText="1"/>
    </xf>
    <xf numFmtId="0" fontId="25" fillId="9" borderId="6" xfId="46" applyFont="1" applyFill="1" applyBorder="1" applyAlignment="1">
      <alignment horizontal="center" vertical="center" wrapText="1"/>
    </xf>
    <xf numFmtId="0" fontId="16" fillId="10" borderId="8" xfId="46" applyFont="1" applyFill="1" applyBorder="1" applyAlignment="1">
      <alignment horizontal="center" vertical="center" textRotation="90"/>
    </xf>
    <xf numFmtId="0" fontId="16" fillId="10" borderId="17" xfId="46" applyFont="1" applyFill="1" applyBorder="1" applyAlignment="1">
      <alignment horizontal="center" vertical="center" textRotation="90"/>
    </xf>
    <xf numFmtId="1" fontId="16" fillId="9" borderId="14" xfId="46" applyNumberFormat="1" applyFont="1" applyFill="1" applyBorder="1" applyAlignment="1" applyProtection="1">
      <alignment horizontal="center" vertical="center" wrapText="1"/>
    </xf>
    <xf numFmtId="1" fontId="26" fillId="9" borderId="2" xfId="46" applyNumberFormat="1" applyFont="1" applyFill="1" applyBorder="1" applyAlignment="1" applyProtection="1">
      <alignment horizontal="center" vertical="center" wrapText="1"/>
    </xf>
    <xf numFmtId="1" fontId="26" fillId="9" borderId="3" xfId="46" applyNumberFormat="1" applyFont="1" applyFill="1" applyBorder="1" applyAlignment="1" applyProtection="1">
      <alignment horizontal="center" vertical="center" wrapText="1"/>
    </xf>
    <xf numFmtId="0" fontId="26" fillId="11" borderId="4" xfId="46" applyFont="1" applyFill="1" applyBorder="1" applyAlignment="1">
      <alignment horizontal="right" vertical="center"/>
    </xf>
    <xf numFmtId="0" fontId="26" fillId="11" borderId="5" xfId="46" applyFont="1" applyFill="1" applyBorder="1" applyAlignment="1">
      <alignment horizontal="right" vertical="center"/>
    </xf>
    <xf numFmtId="0" fontId="26" fillId="11" borderId="18" xfId="46" applyFont="1" applyFill="1" applyBorder="1" applyAlignment="1">
      <alignment horizontal="right" vertical="center"/>
    </xf>
    <xf numFmtId="0" fontId="25" fillId="9" borderId="12" xfId="46" applyFont="1" applyFill="1" applyBorder="1" applyAlignment="1">
      <alignment horizontal="center"/>
    </xf>
    <xf numFmtId="0" fontId="25" fillId="9" borderId="0" xfId="46" applyFont="1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54">
    <cellStyle name="Moeda 2" xfId="2"/>
    <cellStyle name="Moeda 2 2" xfId="28"/>
    <cellStyle name="Moeda 3" xfId="1"/>
    <cellStyle name="Moeda 3 2" xfId="29"/>
    <cellStyle name="Normal" xfId="0" builtinId="0"/>
    <cellStyle name="Normal 2" xfId="3"/>
    <cellStyle name="Normal 2 2" xfId="25"/>
    <cellStyle name="Normal 2 2 2" xfId="4"/>
    <cellStyle name="Normal 2 2 2 2" xfId="32"/>
    <cellStyle name="Normal 2 2 2 3" xfId="48"/>
    <cellStyle name="Normal 2 2 3" xfId="45"/>
    <cellStyle name="Normal 2 3" xfId="49"/>
    <cellStyle name="Normal 3" xfId="5"/>
    <cellStyle name="Normal 3 2" xfId="33"/>
    <cellStyle name="Normal 3 3" xfId="43"/>
    <cellStyle name="Normal 4" xfId="21"/>
    <cellStyle name="Normal 4 2" xfId="46"/>
    <cellStyle name="Normal 5" xfId="42"/>
    <cellStyle name="Normal 6" xfId="50"/>
    <cellStyle name="Normal 7" xfId="51"/>
    <cellStyle name="Normal 8" xfId="6"/>
    <cellStyle name="Normal 8 2" xfId="34"/>
    <cellStyle name="Porcentagem 2" xfId="8"/>
    <cellStyle name="Porcentagem 2 2" xfId="35"/>
    <cellStyle name="Porcentagem 2 2 2" xfId="9"/>
    <cellStyle name="Porcentagem 2 2 2 2" xfId="36"/>
    <cellStyle name="Porcentagem 2 2 2 3" xfId="52"/>
    <cellStyle name="Porcentagem 3" xfId="7"/>
    <cellStyle name="Porcentagem 3 2" xfId="37"/>
    <cellStyle name="Separador de milhares 2" xfId="10"/>
    <cellStyle name="Separador de milhares 2 2" xfId="11"/>
    <cellStyle name="Separador de milhares 2 2 2" xfId="30"/>
    <cellStyle name="Separador de milhares 2 3" xfId="31"/>
    <cellStyle name="Separador de milhares 3" xfId="12"/>
    <cellStyle name="Separador de milhares 3 2" xfId="27"/>
    <cellStyle name="TableStyleLight1" xfId="13"/>
    <cellStyle name="TableStyleLight1 2" xfId="24"/>
    <cellStyle name="TableStyleLight1 2 2" xfId="47"/>
    <cellStyle name="TableStyleLight1 3" xfId="44"/>
    <cellStyle name="Vírgula 2" xfId="15"/>
    <cellStyle name="Vírgula 2 2" xfId="16"/>
    <cellStyle name="Vírgula 2 2 2" xfId="17"/>
    <cellStyle name="Vírgula 2 2 2 2" xfId="26"/>
    <cellStyle name="Vírgula 2 2 3" xfId="23"/>
    <cellStyle name="Vírgula 2 3" xfId="38"/>
    <cellStyle name="Vírgula 3" xfId="18"/>
    <cellStyle name="Vírgula 3 2" xfId="39"/>
    <cellStyle name="Vírgula 3 3" xfId="53"/>
    <cellStyle name="Vírgula 4" xfId="14"/>
    <cellStyle name="Vírgula 4 2" xfId="20"/>
    <cellStyle name="Vírgula 4 2 2" xfId="41"/>
    <cellStyle name="Vírgula 4 3" xfId="40"/>
    <cellStyle name="Vírgula 7" xfId="19"/>
    <cellStyle name="Vírgula 7 2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6"/>
  <sheetViews>
    <sheetView tabSelected="1" showOutlineSymbols="0" showWhiteSpace="0" topLeftCell="A410" workbookViewId="0">
      <selection activeCell="I227" sqref="I227"/>
    </sheetView>
  </sheetViews>
  <sheetFormatPr defaultRowHeight="14.25"/>
  <cols>
    <col min="1" max="1" width="11.42578125" style="7" bestFit="1" customWidth="1"/>
    <col min="2" max="2" width="13.7109375" style="7" bestFit="1" customWidth="1"/>
    <col min="3" max="3" width="68.5703125" style="7" bestFit="1" customWidth="1"/>
    <col min="4" max="5" width="13.7109375" style="7" bestFit="1" customWidth="1"/>
    <col min="6" max="6" width="14.85546875" style="7" bestFit="1" customWidth="1"/>
    <col min="7" max="7" width="16" style="7" bestFit="1" customWidth="1"/>
    <col min="8" max="16384" width="9.140625" style="7"/>
  </cols>
  <sheetData>
    <row r="1" spans="1:8" ht="80.099999999999994" customHeight="1" thickBot="1">
      <c r="A1" s="63" t="s">
        <v>442</v>
      </c>
      <c r="B1" s="64"/>
      <c r="C1" s="64"/>
      <c r="D1" s="64"/>
      <c r="E1" s="64"/>
      <c r="F1" s="64"/>
      <c r="G1" s="65"/>
    </row>
    <row r="2" spans="1:8" ht="15">
      <c r="A2" s="66" t="s">
        <v>46</v>
      </c>
      <c r="B2" s="67"/>
      <c r="C2" s="67"/>
      <c r="D2" s="67"/>
      <c r="E2" s="67"/>
      <c r="F2" s="67"/>
      <c r="G2" s="67"/>
    </row>
    <row r="3" spans="1:8" ht="18" customHeight="1">
      <c r="A3" s="8" t="s">
        <v>47</v>
      </c>
      <c r="B3" s="9" t="s">
        <v>48</v>
      </c>
      <c r="C3" s="8" t="s">
        <v>49</v>
      </c>
      <c r="D3" s="10" t="s">
        <v>50</v>
      </c>
      <c r="E3" s="9" t="s">
        <v>51</v>
      </c>
      <c r="F3" s="9" t="s">
        <v>52</v>
      </c>
      <c r="G3" s="9" t="s">
        <v>53</v>
      </c>
    </row>
    <row r="4" spans="1:8" ht="24" customHeight="1">
      <c r="A4" s="11" t="s">
        <v>54</v>
      </c>
      <c r="B4" s="12" t="s">
        <v>55</v>
      </c>
      <c r="C4" s="11" t="s">
        <v>7</v>
      </c>
      <c r="D4" s="13" t="s">
        <v>8</v>
      </c>
      <c r="E4" s="14">
        <v>0.5</v>
      </c>
      <c r="F4" s="15">
        <v>0</v>
      </c>
      <c r="G4" s="15">
        <v>0</v>
      </c>
    </row>
    <row r="5" spans="1:8" ht="15" thickBot="1">
      <c r="A5" s="16"/>
      <c r="B5" s="16"/>
      <c r="C5" s="16"/>
      <c r="D5" s="16"/>
      <c r="E5" s="17"/>
      <c r="F5" s="16"/>
      <c r="G5" s="17"/>
    </row>
    <row r="6" spans="1:8" ht="0.95" customHeight="1" thickTop="1">
      <c r="A6" s="18"/>
      <c r="B6" s="18"/>
      <c r="C6" s="18"/>
      <c r="D6" s="18"/>
      <c r="E6" s="18"/>
      <c r="F6" s="18"/>
      <c r="G6" s="18"/>
    </row>
    <row r="7" spans="1:8" ht="18" customHeight="1">
      <c r="A7" s="8" t="s">
        <v>171</v>
      </c>
      <c r="B7" s="9" t="s">
        <v>48</v>
      </c>
      <c r="C7" s="8" t="s">
        <v>49</v>
      </c>
      <c r="D7" s="10" t="s">
        <v>50</v>
      </c>
      <c r="E7" s="9" t="s">
        <v>51</v>
      </c>
      <c r="F7" s="9" t="s">
        <v>52</v>
      </c>
      <c r="G7" s="9" t="s">
        <v>53</v>
      </c>
    </row>
    <row r="8" spans="1:8" ht="24" customHeight="1">
      <c r="A8" s="11"/>
      <c r="B8" s="12" t="s">
        <v>156</v>
      </c>
      <c r="C8" s="11" t="s">
        <v>157</v>
      </c>
      <c r="D8" s="13" t="s">
        <v>82</v>
      </c>
      <c r="E8" s="14"/>
      <c r="F8" s="15">
        <v>312.14</v>
      </c>
      <c r="G8" s="15">
        <v>312.14</v>
      </c>
      <c r="H8" s="29"/>
    </row>
    <row r="9" spans="1:8" ht="24" customHeight="1">
      <c r="A9" s="19"/>
      <c r="B9" s="20" t="s">
        <v>158</v>
      </c>
      <c r="C9" s="19" t="s">
        <v>159</v>
      </c>
      <c r="D9" s="21" t="s">
        <v>75</v>
      </c>
      <c r="E9" s="22">
        <v>0.01</v>
      </c>
      <c r="F9" s="23">
        <v>226.56</v>
      </c>
      <c r="G9" s="23">
        <f t="shared" ref="G9:G15" si="0">F9*E9</f>
        <v>2.2656000000000001</v>
      </c>
    </row>
    <row r="10" spans="1:8">
      <c r="A10" s="19"/>
      <c r="B10" s="20" t="s">
        <v>160</v>
      </c>
      <c r="C10" s="19" t="s">
        <v>161</v>
      </c>
      <c r="D10" s="21" t="s">
        <v>39</v>
      </c>
      <c r="E10" s="22">
        <v>1</v>
      </c>
      <c r="F10" s="23">
        <v>18.32</v>
      </c>
      <c r="G10" s="23">
        <f t="shared" si="0"/>
        <v>18.32</v>
      </c>
    </row>
    <row r="11" spans="1:8">
      <c r="A11" s="19"/>
      <c r="B11" s="20" t="s">
        <v>80</v>
      </c>
      <c r="C11" s="19" t="s">
        <v>40</v>
      </c>
      <c r="D11" s="21" t="s">
        <v>39</v>
      </c>
      <c r="E11" s="22">
        <v>2</v>
      </c>
      <c r="F11" s="23">
        <v>13.23</v>
      </c>
      <c r="G11" s="23">
        <f t="shared" si="0"/>
        <v>26.46</v>
      </c>
    </row>
    <row r="12" spans="1:8" ht="24" customHeight="1">
      <c r="A12" s="24"/>
      <c r="B12" s="25" t="s">
        <v>162</v>
      </c>
      <c r="C12" s="24" t="s">
        <v>163</v>
      </c>
      <c r="D12" s="26" t="s">
        <v>82</v>
      </c>
      <c r="E12" s="27">
        <v>1</v>
      </c>
      <c r="F12" s="28">
        <v>245</v>
      </c>
      <c r="G12" s="28">
        <f t="shared" si="0"/>
        <v>245</v>
      </c>
    </row>
    <row r="13" spans="1:8" ht="24" customHeight="1">
      <c r="A13" s="24"/>
      <c r="B13" s="25" t="s">
        <v>164</v>
      </c>
      <c r="C13" s="24" t="s">
        <v>165</v>
      </c>
      <c r="D13" s="26" t="s">
        <v>34</v>
      </c>
      <c r="E13" s="27">
        <v>4</v>
      </c>
      <c r="F13" s="28">
        <v>3.28</v>
      </c>
      <c r="G13" s="28">
        <f t="shared" si="0"/>
        <v>13.12</v>
      </c>
    </row>
    <row r="14" spans="1:8" ht="24" customHeight="1">
      <c r="A14" s="24"/>
      <c r="B14" s="25" t="s">
        <v>166</v>
      </c>
      <c r="C14" s="24" t="s">
        <v>167</v>
      </c>
      <c r="D14" s="26" t="s">
        <v>168</v>
      </c>
      <c r="E14" s="27">
        <v>0.11</v>
      </c>
      <c r="F14" s="28">
        <v>10.029999999999999</v>
      </c>
      <c r="G14" s="28">
        <f t="shared" si="0"/>
        <v>1.1032999999999999</v>
      </c>
    </row>
    <row r="15" spans="1:8" ht="24" customHeight="1">
      <c r="A15" s="24"/>
      <c r="B15" s="25" t="s">
        <v>169</v>
      </c>
      <c r="C15" s="24" t="s">
        <v>170</v>
      </c>
      <c r="D15" s="26" t="s">
        <v>34</v>
      </c>
      <c r="E15" s="27">
        <v>1</v>
      </c>
      <c r="F15" s="28">
        <v>5.87</v>
      </c>
      <c r="G15" s="28">
        <f t="shared" si="0"/>
        <v>5.87</v>
      </c>
    </row>
    <row r="16" spans="1:8">
      <c r="A16" s="16"/>
      <c r="B16" s="16"/>
      <c r="C16" s="16"/>
      <c r="D16" s="16"/>
      <c r="E16" s="17"/>
      <c r="F16" s="16"/>
      <c r="G16" s="17"/>
    </row>
    <row r="17" spans="1:7" ht="18" customHeight="1">
      <c r="A17" s="8" t="s">
        <v>56</v>
      </c>
      <c r="B17" s="9" t="s">
        <v>48</v>
      </c>
      <c r="C17" s="8" t="s">
        <v>49</v>
      </c>
      <c r="D17" s="10" t="s">
        <v>50</v>
      </c>
      <c r="E17" s="9" t="s">
        <v>51</v>
      </c>
      <c r="F17" s="9" t="s">
        <v>52</v>
      </c>
      <c r="G17" s="9" t="s">
        <v>53</v>
      </c>
    </row>
    <row r="18" spans="1:7" ht="24" customHeight="1">
      <c r="A18" s="11" t="s">
        <v>54</v>
      </c>
      <c r="B18" s="12" t="s">
        <v>57</v>
      </c>
      <c r="C18" s="11" t="s">
        <v>26</v>
      </c>
      <c r="D18" s="13" t="s">
        <v>58</v>
      </c>
      <c r="E18" s="14">
        <v>1</v>
      </c>
      <c r="F18" s="15">
        <v>6097.01</v>
      </c>
      <c r="G18" s="15">
        <v>6097.01</v>
      </c>
    </row>
    <row r="19" spans="1:7" ht="24" customHeight="1">
      <c r="A19" s="19" t="s">
        <v>59</v>
      </c>
      <c r="B19" s="20" t="s">
        <v>60</v>
      </c>
      <c r="C19" s="19" t="s">
        <v>61</v>
      </c>
      <c r="D19" s="21" t="s">
        <v>58</v>
      </c>
      <c r="E19" s="22">
        <v>1</v>
      </c>
      <c r="F19" s="23">
        <v>64.5</v>
      </c>
      <c r="G19" s="23">
        <v>64.5</v>
      </c>
    </row>
    <row r="20" spans="1:7" ht="24" customHeight="1">
      <c r="A20" s="24" t="s">
        <v>62</v>
      </c>
      <c r="B20" s="25" t="s">
        <v>63</v>
      </c>
      <c r="C20" s="24" t="s">
        <v>64</v>
      </c>
      <c r="D20" s="26" t="s">
        <v>58</v>
      </c>
      <c r="E20" s="27">
        <v>1</v>
      </c>
      <c r="F20" s="28">
        <v>5759.8</v>
      </c>
      <c r="G20" s="28">
        <v>5759.8</v>
      </c>
    </row>
    <row r="21" spans="1:7" ht="24" customHeight="1">
      <c r="A21" s="24" t="s">
        <v>62</v>
      </c>
      <c r="B21" s="25" t="s">
        <v>65</v>
      </c>
      <c r="C21" s="24" t="s">
        <v>66</v>
      </c>
      <c r="D21" s="26" t="s">
        <v>58</v>
      </c>
      <c r="E21" s="27">
        <v>1</v>
      </c>
      <c r="F21" s="28">
        <v>179.44</v>
      </c>
      <c r="G21" s="28">
        <v>179.44</v>
      </c>
    </row>
    <row r="22" spans="1:7" ht="24" customHeight="1">
      <c r="A22" s="24" t="s">
        <v>62</v>
      </c>
      <c r="B22" s="25" t="s">
        <v>67</v>
      </c>
      <c r="C22" s="24" t="s">
        <v>68</v>
      </c>
      <c r="D22" s="26" t="s">
        <v>58</v>
      </c>
      <c r="E22" s="27">
        <v>1</v>
      </c>
      <c r="F22" s="28">
        <v>65.94</v>
      </c>
      <c r="G22" s="28">
        <v>65.94</v>
      </c>
    </row>
    <row r="23" spans="1:7" ht="24" customHeight="1">
      <c r="A23" s="24" t="s">
        <v>62</v>
      </c>
      <c r="B23" s="25" t="s">
        <v>69</v>
      </c>
      <c r="C23" s="24" t="s">
        <v>70</v>
      </c>
      <c r="D23" s="26" t="s">
        <v>58</v>
      </c>
      <c r="E23" s="27">
        <v>1</v>
      </c>
      <c r="F23" s="28">
        <v>14.26</v>
      </c>
      <c r="G23" s="28">
        <v>14.26</v>
      </c>
    </row>
    <row r="24" spans="1:7" ht="24" customHeight="1">
      <c r="A24" s="24" t="s">
        <v>62</v>
      </c>
      <c r="B24" s="25" t="s">
        <v>71</v>
      </c>
      <c r="C24" s="24" t="s">
        <v>72</v>
      </c>
      <c r="D24" s="26" t="s">
        <v>58</v>
      </c>
      <c r="E24" s="27">
        <v>1</v>
      </c>
      <c r="F24" s="28">
        <v>13.07</v>
      </c>
      <c r="G24" s="28">
        <v>13.07</v>
      </c>
    </row>
    <row r="25" spans="1:7" ht="15" thickBot="1">
      <c r="A25" s="16"/>
      <c r="B25" s="16"/>
      <c r="C25" s="16"/>
      <c r="D25" s="16"/>
      <c r="E25" s="17"/>
      <c r="F25" s="16"/>
      <c r="G25" s="17"/>
    </row>
    <row r="26" spans="1:7" ht="0.95" customHeight="1" thickTop="1">
      <c r="A26" s="18"/>
      <c r="B26" s="18"/>
      <c r="C26" s="18"/>
      <c r="D26" s="18"/>
      <c r="E26" s="18"/>
      <c r="F26" s="18"/>
      <c r="G26" s="18"/>
    </row>
    <row r="27" spans="1:7" ht="18" customHeight="1">
      <c r="A27" s="8" t="s">
        <v>73</v>
      </c>
      <c r="B27" s="9" t="s">
        <v>48</v>
      </c>
      <c r="C27" s="8" t="s">
        <v>49</v>
      </c>
      <c r="D27" s="10" t="s">
        <v>50</v>
      </c>
      <c r="E27" s="9" t="s">
        <v>51</v>
      </c>
      <c r="F27" s="9" t="s">
        <v>52</v>
      </c>
      <c r="G27" s="9" t="s">
        <v>53</v>
      </c>
    </row>
    <row r="28" spans="1:7" ht="24" customHeight="1">
      <c r="A28" s="11" t="s">
        <v>54</v>
      </c>
      <c r="B28" s="12" t="s">
        <v>74</v>
      </c>
      <c r="C28" s="11" t="s">
        <v>28</v>
      </c>
      <c r="D28" s="13" t="s">
        <v>78</v>
      </c>
      <c r="E28" s="14">
        <v>1</v>
      </c>
      <c r="F28" s="15">
        <v>16.54</v>
      </c>
      <c r="G28" s="15">
        <v>16.54</v>
      </c>
    </row>
    <row r="29" spans="1:7" ht="24" customHeight="1">
      <c r="A29" s="19" t="s">
        <v>59</v>
      </c>
      <c r="B29" s="20">
        <v>88316</v>
      </c>
      <c r="C29" s="19" t="s">
        <v>40</v>
      </c>
      <c r="D29" s="21" t="s">
        <v>39</v>
      </c>
      <c r="E29" s="22">
        <v>1.25</v>
      </c>
      <c r="F29" s="23">
        <v>13.23</v>
      </c>
      <c r="G29" s="23">
        <f>E29*F29</f>
        <v>16.537500000000001</v>
      </c>
    </row>
    <row r="30" spans="1:7" ht="15" thickBot="1">
      <c r="A30" s="16"/>
      <c r="B30" s="16"/>
      <c r="C30" s="16"/>
      <c r="D30" s="16"/>
      <c r="E30" s="17"/>
      <c r="F30" s="16"/>
      <c r="G30" s="17"/>
    </row>
    <row r="31" spans="1:7" ht="0.95" customHeight="1" thickTop="1">
      <c r="A31" s="18"/>
      <c r="B31" s="18"/>
      <c r="C31" s="18"/>
      <c r="D31" s="18"/>
      <c r="E31" s="18"/>
      <c r="F31" s="18"/>
      <c r="G31" s="18"/>
    </row>
    <row r="32" spans="1:7" ht="18" customHeight="1">
      <c r="A32" s="8" t="s">
        <v>76</v>
      </c>
      <c r="B32" s="9" t="s">
        <v>48</v>
      </c>
      <c r="C32" s="8" t="s">
        <v>49</v>
      </c>
      <c r="D32" s="10" t="s">
        <v>50</v>
      </c>
      <c r="E32" s="9" t="s">
        <v>51</v>
      </c>
      <c r="F32" s="9" t="s">
        <v>52</v>
      </c>
      <c r="G32" s="9" t="s">
        <v>53</v>
      </c>
    </row>
    <row r="33" spans="1:7" ht="36" customHeight="1">
      <c r="A33" s="11" t="s">
        <v>54</v>
      </c>
      <c r="B33" s="12" t="s">
        <v>77</v>
      </c>
      <c r="C33" s="11" t="s">
        <v>27</v>
      </c>
      <c r="D33" s="13" t="s">
        <v>78</v>
      </c>
      <c r="E33" s="14">
        <v>1</v>
      </c>
      <c r="F33" s="15">
        <f>G33</f>
        <v>1.9375999999999998</v>
      </c>
      <c r="G33" s="15">
        <f>SUM(G34:G35)</f>
        <v>1.9375999999999998</v>
      </c>
    </row>
    <row r="34" spans="1:7" ht="24" customHeight="1">
      <c r="A34" s="19" t="s">
        <v>59</v>
      </c>
      <c r="B34" s="20">
        <v>91277</v>
      </c>
      <c r="C34" s="19" t="s">
        <v>41</v>
      </c>
      <c r="D34" s="21" t="s">
        <v>79</v>
      </c>
      <c r="E34" s="22">
        <v>0.05</v>
      </c>
      <c r="F34" s="23">
        <v>7.09</v>
      </c>
      <c r="G34" s="23">
        <f>ROUND(E34*F34,2)</f>
        <v>0.35</v>
      </c>
    </row>
    <row r="35" spans="1:7" ht="24" customHeight="1">
      <c r="A35" s="19" t="s">
        <v>59</v>
      </c>
      <c r="B35" s="20" t="s">
        <v>80</v>
      </c>
      <c r="C35" s="19" t="s">
        <v>40</v>
      </c>
      <c r="D35" s="21" t="s">
        <v>39</v>
      </c>
      <c r="E35" s="22">
        <v>0.12</v>
      </c>
      <c r="F35" s="23">
        <v>13.23</v>
      </c>
      <c r="G35" s="23">
        <f>E35*F35</f>
        <v>1.5875999999999999</v>
      </c>
    </row>
    <row r="36" spans="1:7" ht="15" thickBot="1">
      <c r="A36" s="16"/>
      <c r="B36" s="16"/>
      <c r="C36" s="16"/>
      <c r="D36" s="16"/>
      <c r="E36" s="17"/>
      <c r="F36" s="16"/>
      <c r="G36" s="17"/>
    </row>
    <row r="37" spans="1:7" ht="0.95" customHeight="1" thickTop="1">
      <c r="A37" s="18"/>
      <c r="B37" s="18"/>
      <c r="C37" s="18"/>
      <c r="D37" s="18"/>
      <c r="E37" s="18"/>
      <c r="F37" s="18"/>
      <c r="G37" s="18"/>
    </row>
    <row r="38" spans="1:7" ht="18" customHeight="1">
      <c r="A38" s="8" t="s">
        <v>81</v>
      </c>
      <c r="B38" s="9" t="s">
        <v>48</v>
      </c>
      <c r="C38" s="8" t="s">
        <v>49</v>
      </c>
      <c r="D38" s="10" t="s">
        <v>50</v>
      </c>
      <c r="E38" s="9" t="s">
        <v>51</v>
      </c>
      <c r="F38" s="9" t="s">
        <v>52</v>
      </c>
      <c r="G38" s="9" t="s">
        <v>53</v>
      </c>
    </row>
    <row r="39" spans="1:7" ht="36" customHeight="1">
      <c r="A39" s="11" t="s">
        <v>54</v>
      </c>
      <c r="B39" s="12">
        <v>92392</v>
      </c>
      <c r="C39" s="11" t="s">
        <v>6</v>
      </c>
      <c r="D39" s="13" t="s">
        <v>82</v>
      </c>
      <c r="E39" s="14">
        <v>1</v>
      </c>
      <c r="F39" s="15">
        <f>G39</f>
        <v>56.71</v>
      </c>
      <c r="G39" s="15">
        <f>SUM(G40:G48)</f>
        <v>56.71</v>
      </c>
    </row>
    <row r="40" spans="1:7" ht="36" customHeight="1">
      <c r="A40" s="19" t="s">
        <v>59</v>
      </c>
      <c r="B40" s="20" t="s">
        <v>83</v>
      </c>
      <c r="C40" s="19" t="s">
        <v>41</v>
      </c>
      <c r="D40" s="21" t="s">
        <v>42</v>
      </c>
      <c r="E40" s="22">
        <v>5.4999999999999997E-3</v>
      </c>
      <c r="F40" s="23">
        <v>7.09</v>
      </c>
      <c r="G40" s="23">
        <v>0.03</v>
      </c>
    </row>
    <row r="41" spans="1:7" ht="48" customHeight="1">
      <c r="A41" s="19" t="s">
        <v>59</v>
      </c>
      <c r="B41" s="20" t="s">
        <v>84</v>
      </c>
      <c r="C41" s="19" t="s">
        <v>85</v>
      </c>
      <c r="D41" s="21" t="s">
        <v>42</v>
      </c>
      <c r="E41" s="22">
        <v>3.7000000000000002E-3</v>
      </c>
      <c r="F41" s="23">
        <v>15.82</v>
      </c>
      <c r="G41" s="23">
        <v>0.05</v>
      </c>
    </row>
    <row r="42" spans="1:7" ht="36" customHeight="1">
      <c r="A42" s="19" t="s">
        <v>59</v>
      </c>
      <c r="B42" s="20" t="s">
        <v>86</v>
      </c>
      <c r="C42" s="19" t="s">
        <v>87</v>
      </c>
      <c r="D42" s="21" t="s">
        <v>79</v>
      </c>
      <c r="E42" s="22">
        <v>4.8599999999999997E-2</v>
      </c>
      <c r="F42" s="23">
        <v>0.48</v>
      </c>
      <c r="G42" s="23">
        <v>0.02</v>
      </c>
    </row>
    <row r="43" spans="1:7" ht="48" customHeight="1">
      <c r="A43" s="19" t="s">
        <v>59</v>
      </c>
      <c r="B43" s="20" t="s">
        <v>88</v>
      </c>
      <c r="C43" s="19" t="s">
        <v>89</v>
      </c>
      <c r="D43" s="21" t="s">
        <v>79</v>
      </c>
      <c r="E43" s="22">
        <v>5.04E-2</v>
      </c>
      <c r="F43" s="23">
        <v>0.62</v>
      </c>
      <c r="G43" s="23">
        <v>0.03</v>
      </c>
    </row>
    <row r="44" spans="1:7" ht="24" customHeight="1">
      <c r="A44" s="19" t="s">
        <v>59</v>
      </c>
      <c r="B44" s="20" t="s">
        <v>90</v>
      </c>
      <c r="C44" s="19" t="s">
        <v>91</v>
      </c>
      <c r="D44" s="21" t="s">
        <v>39</v>
      </c>
      <c r="E44" s="22">
        <v>0.1082</v>
      </c>
      <c r="F44" s="23">
        <v>13.89</v>
      </c>
      <c r="G44" s="23">
        <v>1.5</v>
      </c>
    </row>
    <row r="45" spans="1:7" ht="24" customHeight="1">
      <c r="A45" s="19" t="s">
        <v>59</v>
      </c>
      <c r="B45" s="20" t="s">
        <v>80</v>
      </c>
      <c r="C45" s="19" t="s">
        <v>40</v>
      </c>
      <c r="D45" s="21" t="s">
        <v>39</v>
      </c>
      <c r="E45" s="22">
        <v>0.1082</v>
      </c>
      <c r="F45" s="23">
        <v>13.23</v>
      </c>
      <c r="G45" s="23">
        <v>1.43</v>
      </c>
    </row>
    <row r="46" spans="1:7" ht="24" customHeight="1">
      <c r="A46" s="24" t="s">
        <v>62</v>
      </c>
      <c r="B46" s="25" t="s">
        <v>92</v>
      </c>
      <c r="C46" s="24" t="s">
        <v>93</v>
      </c>
      <c r="D46" s="26" t="s">
        <v>75</v>
      </c>
      <c r="E46" s="27">
        <v>5.6800000000000003E-2</v>
      </c>
      <c r="F46" s="28">
        <v>66.67</v>
      </c>
      <c r="G46" s="28">
        <v>3.78</v>
      </c>
    </row>
    <row r="47" spans="1:7" ht="36" customHeight="1">
      <c r="A47" s="24" t="s">
        <v>62</v>
      </c>
      <c r="B47" s="25" t="s">
        <v>94</v>
      </c>
      <c r="C47" s="24" t="s">
        <v>95</v>
      </c>
      <c r="D47" s="26" t="s">
        <v>82</v>
      </c>
      <c r="E47" s="27">
        <v>1.0042</v>
      </c>
      <c r="F47" s="28">
        <v>49.35</v>
      </c>
      <c r="G47" s="28">
        <v>49.55</v>
      </c>
    </row>
    <row r="48" spans="1:7" ht="24" customHeight="1">
      <c r="A48" s="24" t="s">
        <v>62</v>
      </c>
      <c r="B48" s="25" t="s">
        <v>96</v>
      </c>
      <c r="C48" s="24" t="s">
        <v>97</v>
      </c>
      <c r="D48" s="26" t="s">
        <v>75</v>
      </c>
      <c r="E48" s="27">
        <v>4.7999999999999996E-3</v>
      </c>
      <c r="F48" s="28">
        <v>68</v>
      </c>
      <c r="G48" s="28">
        <v>0.32</v>
      </c>
    </row>
    <row r="49" spans="1:7" ht="15" thickBot="1">
      <c r="A49" s="16"/>
      <c r="B49" s="16"/>
      <c r="C49" s="16"/>
      <c r="D49" s="16"/>
      <c r="E49" s="17"/>
      <c r="F49" s="16"/>
      <c r="G49" s="17"/>
    </row>
    <row r="50" spans="1:7" ht="0.95" customHeight="1" thickTop="1">
      <c r="A50" s="18"/>
      <c r="B50" s="18"/>
      <c r="C50" s="18"/>
      <c r="D50" s="18"/>
      <c r="E50" s="18"/>
      <c r="F50" s="18"/>
      <c r="G50" s="18"/>
    </row>
    <row r="51" spans="1:7" ht="18" customHeight="1">
      <c r="A51" s="8" t="s">
        <v>98</v>
      </c>
      <c r="B51" s="9" t="s">
        <v>48</v>
      </c>
      <c r="C51" s="8" t="s">
        <v>49</v>
      </c>
      <c r="D51" s="10" t="s">
        <v>50</v>
      </c>
      <c r="E51" s="9" t="s">
        <v>51</v>
      </c>
      <c r="F51" s="9" t="s">
        <v>52</v>
      </c>
      <c r="G51" s="9" t="s">
        <v>53</v>
      </c>
    </row>
    <row r="52" spans="1:7" ht="24" customHeight="1">
      <c r="A52" s="11" t="s">
        <v>54</v>
      </c>
      <c r="B52" s="12" t="s">
        <v>99</v>
      </c>
      <c r="C52" s="11" t="s">
        <v>9</v>
      </c>
      <c r="D52" s="13" t="s">
        <v>82</v>
      </c>
      <c r="E52" s="14">
        <v>1</v>
      </c>
      <c r="F52" s="15">
        <v>12.39</v>
      </c>
      <c r="G52" s="15">
        <v>12.39</v>
      </c>
    </row>
    <row r="53" spans="1:7" ht="24" customHeight="1">
      <c r="A53" s="19" t="s">
        <v>59</v>
      </c>
      <c r="B53" s="20" t="s">
        <v>80</v>
      </c>
      <c r="C53" s="19" t="s">
        <v>40</v>
      </c>
      <c r="D53" s="21" t="s">
        <v>39</v>
      </c>
      <c r="E53" s="22">
        <v>0.1923</v>
      </c>
      <c r="F53" s="23">
        <v>13.23</v>
      </c>
      <c r="G53" s="23">
        <v>2.54</v>
      </c>
    </row>
    <row r="54" spans="1:7" ht="24" customHeight="1">
      <c r="A54" s="19" t="s">
        <v>59</v>
      </c>
      <c r="B54" s="20" t="s">
        <v>100</v>
      </c>
      <c r="C54" s="19" t="s">
        <v>101</v>
      </c>
      <c r="D54" s="21" t="s">
        <v>39</v>
      </c>
      <c r="E54" s="22">
        <v>4.8099999999999997E-2</v>
      </c>
      <c r="F54" s="23">
        <v>17.809999999999999</v>
      </c>
      <c r="G54" s="23">
        <v>0.85</v>
      </c>
    </row>
    <row r="55" spans="1:7" ht="24" customHeight="1">
      <c r="A55" s="24" t="s">
        <v>62</v>
      </c>
      <c r="B55" s="25" t="s">
        <v>102</v>
      </c>
      <c r="C55" s="24" t="s">
        <v>103</v>
      </c>
      <c r="D55" s="26" t="s">
        <v>82</v>
      </c>
      <c r="E55" s="27">
        <v>0.63719999999999999</v>
      </c>
      <c r="F55" s="28">
        <v>6.95</v>
      </c>
      <c r="G55" s="28">
        <v>4.42</v>
      </c>
    </row>
    <row r="56" spans="1:7" ht="24" customHeight="1">
      <c r="A56" s="24" t="s">
        <v>62</v>
      </c>
      <c r="B56" s="25" t="s">
        <v>104</v>
      </c>
      <c r="C56" s="24" t="s">
        <v>105</v>
      </c>
      <c r="D56" s="26" t="s">
        <v>75</v>
      </c>
      <c r="E56" s="27">
        <v>4.4600000000000001E-2</v>
      </c>
      <c r="F56" s="28">
        <v>102.85</v>
      </c>
      <c r="G56" s="28">
        <v>4.58</v>
      </c>
    </row>
    <row r="57" spans="1:7">
      <c r="A57" s="16"/>
      <c r="B57" s="16"/>
      <c r="C57" s="16"/>
      <c r="D57" s="16"/>
      <c r="E57" s="17"/>
      <c r="F57" s="16"/>
      <c r="G57" s="17"/>
    </row>
    <row r="58" spans="1:7" ht="18" customHeight="1">
      <c r="A58" s="8" t="s">
        <v>174</v>
      </c>
      <c r="B58" s="9" t="s">
        <v>48</v>
      </c>
      <c r="C58" s="8" t="s">
        <v>49</v>
      </c>
      <c r="D58" s="10" t="s">
        <v>50</v>
      </c>
      <c r="E58" s="9" t="s">
        <v>51</v>
      </c>
      <c r="F58" s="9" t="s">
        <v>52</v>
      </c>
      <c r="G58" s="9" t="s">
        <v>53</v>
      </c>
    </row>
    <row r="59" spans="1:7" ht="24" customHeight="1">
      <c r="A59" s="11" t="s">
        <v>54</v>
      </c>
      <c r="B59" s="12">
        <v>5914336</v>
      </c>
      <c r="C59" s="11" t="s">
        <v>5</v>
      </c>
      <c r="D59" s="13" t="s">
        <v>4</v>
      </c>
      <c r="E59" s="14">
        <v>1</v>
      </c>
      <c r="F59" s="15">
        <v>0.37</v>
      </c>
      <c r="G59" s="15">
        <v>0.37</v>
      </c>
    </row>
    <row r="60" spans="1:7" ht="25.5">
      <c r="A60" s="19" t="s">
        <v>59</v>
      </c>
      <c r="B60" s="20" t="s">
        <v>172</v>
      </c>
      <c r="C60" s="19" t="s">
        <v>173</v>
      </c>
      <c r="D60" s="21" t="s">
        <v>42</v>
      </c>
      <c r="E60" s="22">
        <v>1</v>
      </c>
      <c r="F60" s="23">
        <v>0.37</v>
      </c>
      <c r="G60" s="23">
        <v>0.37</v>
      </c>
    </row>
    <row r="61" spans="1:7" ht="15" thickBot="1">
      <c r="A61" s="16"/>
      <c r="B61" s="16"/>
      <c r="C61" s="16"/>
      <c r="D61" s="16"/>
      <c r="E61" s="17"/>
      <c r="F61" s="16"/>
      <c r="G61" s="17"/>
    </row>
    <row r="62" spans="1:7" ht="0.95" customHeight="1" thickTop="1">
      <c r="A62" s="18"/>
      <c r="B62" s="18"/>
      <c r="C62" s="18"/>
      <c r="D62" s="18"/>
      <c r="E62" s="18"/>
      <c r="F62" s="18"/>
      <c r="G62" s="18"/>
    </row>
    <row r="63" spans="1:7" ht="18" customHeight="1">
      <c r="A63" s="8" t="s">
        <v>106</v>
      </c>
      <c r="B63" s="9" t="s">
        <v>48</v>
      </c>
      <c r="C63" s="8" t="s">
        <v>49</v>
      </c>
      <c r="D63" s="10" t="s">
        <v>50</v>
      </c>
      <c r="E63" s="9" t="s">
        <v>51</v>
      </c>
      <c r="F63" s="9" t="s">
        <v>52</v>
      </c>
      <c r="G63" s="9" t="s">
        <v>53</v>
      </c>
    </row>
    <row r="64" spans="1:7" ht="24" customHeight="1">
      <c r="A64" s="11" t="s">
        <v>54</v>
      </c>
      <c r="B64" s="12" t="s">
        <v>107</v>
      </c>
      <c r="C64" s="11" t="s">
        <v>29</v>
      </c>
      <c r="D64" s="13" t="s">
        <v>108</v>
      </c>
      <c r="E64" s="14">
        <v>1</v>
      </c>
      <c r="F64" s="15">
        <v>0.71</v>
      </c>
      <c r="G64" s="15">
        <v>0.71</v>
      </c>
    </row>
    <row r="65" spans="1:7" ht="60" customHeight="1">
      <c r="A65" s="19" t="s">
        <v>59</v>
      </c>
      <c r="B65" s="20" t="s">
        <v>109</v>
      </c>
      <c r="C65" s="19" t="s">
        <v>110</v>
      </c>
      <c r="D65" s="21" t="s">
        <v>42</v>
      </c>
      <c r="E65" s="22">
        <v>6.7000000000000002E-3</v>
      </c>
      <c r="F65" s="23">
        <v>107.32</v>
      </c>
      <c r="G65" s="23">
        <v>0.71</v>
      </c>
    </row>
    <row r="66" spans="1:7" ht="15" thickBot="1">
      <c r="A66" s="16"/>
      <c r="B66" s="16"/>
      <c r="C66" s="16"/>
      <c r="D66" s="16"/>
      <c r="E66" s="17"/>
      <c r="F66" s="16"/>
      <c r="G66" s="17"/>
    </row>
    <row r="67" spans="1:7" ht="0.95" customHeight="1" thickTop="1">
      <c r="A67" s="18"/>
      <c r="B67" s="18"/>
      <c r="C67" s="18"/>
      <c r="D67" s="18"/>
      <c r="E67" s="18"/>
      <c r="F67" s="18"/>
      <c r="G67" s="18"/>
    </row>
    <row r="68" spans="1:7" ht="18" customHeight="1">
      <c r="A68" s="8" t="s">
        <v>111</v>
      </c>
      <c r="B68" s="9" t="s">
        <v>48</v>
      </c>
      <c r="C68" s="8" t="s">
        <v>49</v>
      </c>
      <c r="D68" s="10" t="s">
        <v>50</v>
      </c>
      <c r="E68" s="9" t="s">
        <v>51</v>
      </c>
      <c r="F68" s="9" t="s">
        <v>52</v>
      </c>
      <c r="G68" s="9" t="s">
        <v>53</v>
      </c>
    </row>
    <row r="69" spans="1:7" ht="36" customHeight="1">
      <c r="A69" s="11" t="s">
        <v>54</v>
      </c>
      <c r="B69" s="12" t="s">
        <v>112</v>
      </c>
      <c r="C69" s="11" t="s">
        <v>30</v>
      </c>
      <c r="D69" s="13" t="s">
        <v>82</v>
      </c>
      <c r="E69" s="14">
        <v>1</v>
      </c>
      <c r="F69" s="15">
        <v>12.05</v>
      </c>
      <c r="G69" s="15">
        <v>12.05</v>
      </c>
    </row>
    <row r="70" spans="1:7" ht="24" customHeight="1">
      <c r="A70" s="19" t="s">
        <v>59</v>
      </c>
      <c r="B70" s="20" t="s">
        <v>113</v>
      </c>
      <c r="C70" s="19" t="s">
        <v>114</v>
      </c>
      <c r="D70" s="21" t="s">
        <v>115</v>
      </c>
      <c r="E70" s="22">
        <v>0.08</v>
      </c>
      <c r="F70" s="23">
        <v>18.46</v>
      </c>
      <c r="G70" s="23">
        <v>1.47</v>
      </c>
    </row>
    <row r="71" spans="1:7" ht="24" customHeight="1">
      <c r="A71" s="19" t="s">
        <v>59</v>
      </c>
      <c r="B71" s="20" t="s">
        <v>116</v>
      </c>
      <c r="C71" s="19" t="s">
        <v>40</v>
      </c>
      <c r="D71" s="21" t="s">
        <v>115</v>
      </c>
      <c r="E71" s="22">
        <v>0.8</v>
      </c>
      <c r="F71" s="23">
        <v>13.23</v>
      </c>
      <c r="G71" s="23">
        <v>10.58</v>
      </c>
    </row>
    <row r="72" spans="1:7" ht="15" thickBot="1">
      <c r="A72" s="16"/>
      <c r="B72" s="16"/>
      <c r="C72" s="16"/>
      <c r="D72" s="16"/>
      <c r="E72" s="17"/>
      <c r="F72" s="16"/>
      <c r="G72" s="17"/>
    </row>
    <row r="73" spans="1:7" ht="0.95" customHeight="1" thickTop="1">
      <c r="A73" s="18"/>
      <c r="B73" s="18"/>
      <c r="C73" s="18"/>
      <c r="D73" s="18"/>
      <c r="E73" s="18"/>
      <c r="F73" s="18"/>
      <c r="G73" s="18"/>
    </row>
    <row r="74" spans="1:7" ht="18" customHeight="1">
      <c r="A74" s="8" t="s">
        <v>175</v>
      </c>
      <c r="B74" s="9" t="s">
        <v>48</v>
      </c>
      <c r="C74" s="8" t="s">
        <v>49</v>
      </c>
      <c r="D74" s="10" t="s">
        <v>50</v>
      </c>
      <c r="E74" s="9" t="s">
        <v>51</v>
      </c>
      <c r="F74" s="9" t="s">
        <v>52</v>
      </c>
      <c r="G74" s="9" t="s">
        <v>53</v>
      </c>
    </row>
    <row r="75" spans="1:7" ht="36" customHeight="1">
      <c r="A75" s="11" t="s">
        <v>54</v>
      </c>
      <c r="B75" s="12">
        <v>98519</v>
      </c>
      <c r="C75" s="11" t="s">
        <v>194</v>
      </c>
      <c r="D75" s="13" t="s">
        <v>82</v>
      </c>
      <c r="E75" s="14">
        <v>1</v>
      </c>
      <c r="F75" s="15">
        <v>1.33</v>
      </c>
      <c r="G75" s="15">
        <v>1.33</v>
      </c>
    </row>
    <row r="76" spans="1:7" ht="24" customHeight="1">
      <c r="A76" s="19" t="s">
        <v>59</v>
      </c>
      <c r="B76" s="20">
        <v>88441</v>
      </c>
      <c r="C76" s="19" t="s">
        <v>101</v>
      </c>
      <c r="D76" s="21" t="s">
        <v>42</v>
      </c>
      <c r="E76" s="22">
        <v>1.9E-2</v>
      </c>
      <c r="F76" s="23">
        <v>17.809999999999999</v>
      </c>
      <c r="G76" s="23">
        <f>F76*E76</f>
        <v>0.33838999999999997</v>
      </c>
    </row>
    <row r="77" spans="1:7" ht="24" customHeight="1">
      <c r="A77" s="19" t="s">
        <v>59</v>
      </c>
      <c r="B77" s="20">
        <v>88316</v>
      </c>
      <c r="C77" s="19" t="s">
        <v>40</v>
      </c>
      <c r="D77" s="21" t="s">
        <v>42</v>
      </c>
      <c r="E77" s="22">
        <v>7.5899999999999995E-2</v>
      </c>
      <c r="F77" s="23">
        <v>13.23</v>
      </c>
      <c r="G77" s="23">
        <f>F77*E77</f>
        <v>1.004157</v>
      </c>
    </row>
    <row r="78" spans="1:7">
      <c r="A78" s="16"/>
      <c r="B78" s="16"/>
      <c r="C78" s="16"/>
      <c r="D78" s="16"/>
      <c r="E78" s="17"/>
      <c r="F78" s="16"/>
      <c r="G78" s="17"/>
    </row>
    <row r="79" spans="1:7" ht="18" customHeight="1">
      <c r="A79" s="8" t="s">
        <v>117</v>
      </c>
      <c r="B79" s="9" t="s">
        <v>48</v>
      </c>
      <c r="C79" s="8" t="s">
        <v>49</v>
      </c>
      <c r="D79" s="10" t="s">
        <v>50</v>
      </c>
      <c r="E79" s="9" t="s">
        <v>51</v>
      </c>
      <c r="F79" s="9" t="s">
        <v>52</v>
      </c>
      <c r="G79" s="9" t="s">
        <v>53</v>
      </c>
    </row>
    <row r="80" spans="1:7" ht="24" customHeight="1">
      <c r="A80" s="11" t="s">
        <v>54</v>
      </c>
      <c r="B80" s="12" t="s">
        <v>118</v>
      </c>
      <c r="C80" s="11" t="s">
        <v>31</v>
      </c>
      <c r="D80" s="13" t="s">
        <v>82</v>
      </c>
      <c r="E80" s="14">
        <v>1</v>
      </c>
      <c r="F80" s="15">
        <v>7.71</v>
      </c>
      <c r="G80" s="15">
        <v>7.71</v>
      </c>
    </row>
    <row r="81" spans="1:7" ht="24" customHeight="1">
      <c r="A81" s="19" t="s">
        <v>59</v>
      </c>
      <c r="B81" s="20" t="s">
        <v>80</v>
      </c>
      <c r="C81" s="19" t="s">
        <v>40</v>
      </c>
      <c r="D81" s="21" t="s">
        <v>39</v>
      </c>
      <c r="E81" s="22">
        <v>0.15640000000000001</v>
      </c>
      <c r="F81" s="23">
        <v>13.23</v>
      </c>
      <c r="G81" s="23">
        <v>2.06</v>
      </c>
    </row>
    <row r="82" spans="1:7" ht="24" customHeight="1">
      <c r="A82" s="19" t="s">
        <v>59</v>
      </c>
      <c r="B82" s="20" t="s">
        <v>100</v>
      </c>
      <c r="C82" s="19" t="s">
        <v>101</v>
      </c>
      <c r="D82" s="21" t="s">
        <v>39</v>
      </c>
      <c r="E82" s="22">
        <v>3.9100000000000003E-2</v>
      </c>
      <c r="F82" s="23">
        <v>17.809999999999999</v>
      </c>
      <c r="G82" s="23">
        <v>0.69</v>
      </c>
    </row>
    <row r="83" spans="1:7" ht="24" customHeight="1">
      <c r="A83" s="24" t="s">
        <v>62</v>
      </c>
      <c r="B83" s="25" t="s">
        <v>119</v>
      </c>
      <c r="C83" s="24" t="s">
        <v>120</v>
      </c>
      <c r="D83" s="26" t="s">
        <v>82</v>
      </c>
      <c r="E83" s="27">
        <v>1</v>
      </c>
      <c r="F83" s="28">
        <v>4.96</v>
      </c>
      <c r="G83" s="28">
        <v>4.96</v>
      </c>
    </row>
    <row r="84" spans="1:7">
      <c r="A84" s="16"/>
      <c r="B84" s="16"/>
      <c r="C84" s="16"/>
      <c r="D84" s="16"/>
      <c r="E84" s="17"/>
      <c r="F84" s="16"/>
      <c r="G84" s="17"/>
    </row>
    <row r="85" spans="1:7" ht="18" customHeight="1">
      <c r="A85" s="8" t="s">
        <v>346</v>
      </c>
      <c r="B85" s="9" t="s">
        <v>48</v>
      </c>
      <c r="C85" s="8" t="s">
        <v>49</v>
      </c>
      <c r="D85" s="10" t="s">
        <v>50</v>
      </c>
      <c r="E85" s="9" t="s">
        <v>51</v>
      </c>
      <c r="F85" s="9" t="s">
        <v>52</v>
      </c>
      <c r="G85" s="9" t="s">
        <v>53</v>
      </c>
    </row>
    <row r="86" spans="1:7" ht="24" customHeight="1">
      <c r="A86" s="11" t="s">
        <v>54</v>
      </c>
      <c r="B86" s="12" t="s">
        <v>145</v>
      </c>
      <c r="C86" s="11" t="s">
        <v>43</v>
      </c>
      <c r="D86" s="13" t="s">
        <v>0</v>
      </c>
      <c r="E86" s="14">
        <v>1</v>
      </c>
      <c r="F86" s="15">
        <f>G86</f>
        <v>235.94</v>
      </c>
      <c r="G86" s="15">
        <f>SUM(G87:G91)</f>
        <v>235.94</v>
      </c>
    </row>
    <row r="87" spans="1:7" ht="60" customHeight="1">
      <c r="A87" s="19" t="s">
        <v>59</v>
      </c>
      <c r="B87" s="20" t="s">
        <v>146</v>
      </c>
      <c r="C87" s="19" t="s">
        <v>147</v>
      </c>
      <c r="D87" s="21" t="s">
        <v>42</v>
      </c>
      <c r="E87" s="22">
        <v>0.2999</v>
      </c>
      <c r="F87" s="23">
        <v>121.59</v>
      </c>
      <c r="G87" s="23">
        <v>36.46</v>
      </c>
    </row>
    <row r="88" spans="1:7" ht="60" customHeight="1">
      <c r="A88" s="19" t="s">
        <v>59</v>
      </c>
      <c r="B88" s="20" t="s">
        <v>148</v>
      </c>
      <c r="C88" s="19" t="s">
        <v>149</v>
      </c>
      <c r="D88" s="21" t="s">
        <v>79</v>
      </c>
      <c r="E88" s="22">
        <v>1.2252000000000001</v>
      </c>
      <c r="F88" s="23">
        <v>29.52</v>
      </c>
      <c r="G88" s="23">
        <v>36.159999999999997</v>
      </c>
    </row>
    <row r="89" spans="1:7" ht="24" customHeight="1">
      <c r="A89" s="19" t="s">
        <v>59</v>
      </c>
      <c r="B89" s="20" t="s">
        <v>80</v>
      </c>
      <c r="C89" s="19" t="s">
        <v>40</v>
      </c>
      <c r="D89" s="21" t="s">
        <v>39</v>
      </c>
      <c r="E89" s="22">
        <v>4.3620000000000001</v>
      </c>
      <c r="F89" s="23">
        <v>13.23</v>
      </c>
      <c r="G89" s="23">
        <v>57.7</v>
      </c>
    </row>
    <row r="90" spans="1:7" ht="24" customHeight="1">
      <c r="A90" s="19" t="s">
        <v>59</v>
      </c>
      <c r="B90" s="20" t="s">
        <v>100</v>
      </c>
      <c r="C90" s="19" t="s">
        <v>101</v>
      </c>
      <c r="D90" s="21" t="s">
        <v>39</v>
      </c>
      <c r="E90" s="22">
        <v>1.0905</v>
      </c>
      <c r="F90" s="23">
        <v>17.809999999999999</v>
      </c>
      <c r="G90" s="23">
        <v>19.420000000000002</v>
      </c>
    </row>
    <row r="91" spans="1:7" ht="24" customHeight="1">
      <c r="A91" s="24" t="s">
        <v>62</v>
      </c>
      <c r="B91" s="25" t="s">
        <v>150</v>
      </c>
      <c r="C91" s="24" t="s">
        <v>151</v>
      </c>
      <c r="D91" s="26" t="s">
        <v>0</v>
      </c>
      <c r="E91" s="27">
        <v>1</v>
      </c>
      <c r="F91" s="28">
        <v>86.2</v>
      </c>
      <c r="G91" s="28">
        <v>86.2</v>
      </c>
    </row>
    <row r="92" spans="1:7" ht="15" thickBot="1">
      <c r="A92" s="16"/>
      <c r="B92" s="16"/>
      <c r="C92" s="16"/>
      <c r="D92" s="16"/>
      <c r="E92" s="17"/>
      <c r="F92" s="16"/>
      <c r="G92" s="17"/>
    </row>
    <row r="93" spans="1:7" ht="0.95" customHeight="1" thickTop="1">
      <c r="A93" s="18"/>
      <c r="B93" s="18"/>
      <c r="C93" s="18"/>
      <c r="D93" s="18"/>
      <c r="E93" s="18"/>
      <c r="F93" s="18"/>
      <c r="G93" s="18"/>
    </row>
    <row r="94" spans="1:7" ht="18" customHeight="1">
      <c r="A94" s="8" t="s">
        <v>121</v>
      </c>
      <c r="B94" s="9" t="s">
        <v>48</v>
      </c>
      <c r="C94" s="8" t="s">
        <v>49</v>
      </c>
      <c r="D94" s="10" t="s">
        <v>50</v>
      </c>
      <c r="E94" s="9" t="s">
        <v>51</v>
      </c>
      <c r="F94" s="9" t="s">
        <v>52</v>
      </c>
      <c r="G94" s="9" t="s">
        <v>53</v>
      </c>
    </row>
    <row r="95" spans="1:7" ht="24" customHeight="1">
      <c r="A95" s="11" t="s">
        <v>54</v>
      </c>
      <c r="B95" s="12" t="s">
        <v>145</v>
      </c>
      <c r="C95" s="11" t="s">
        <v>44</v>
      </c>
      <c r="D95" s="13" t="s">
        <v>0</v>
      </c>
      <c r="E95" s="14">
        <v>1</v>
      </c>
      <c r="F95" s="15">
        <f>G95</f>
        <v>235.94</v>
      </c>
      <c r="G95" s="15">
        <f>SUM(G96:G100)</f>
        <v>235.94</v>
      </c>
    </row>
    <row r="96" spans="1:7" ht="60" customHeight="1">
      <c r="A96" s="19" t="s">
        <v>59</v>
      </c>
      <c r="B96" s="20" t="s">
        <v>146</v>
      </c>
      <c r="C96" s="19" t="s">
        <v>147</v>
      </c>
      <c r="D96" s="21" t="s">
        <v>42</v>
      </c>
      <c r="E96" s="22">
        <v>0.2999</v>
      </c>
      <c r="F96" s="23">
        <v>121.59</v>
      </c>
      <c r="G96" s="23">
        <v>36.46</v>
      </c>
    </row>
    <row r="97" spans="1:7" ht="60" customHeight="1">
      <c r="A97" s="19" t="s">
        <v>59</v>
      </c>
      <c r="B97" s="20" t="s">
        <v>148</v>
      </c>
      <c r="C97" s="19" t="s">
        <v>149</v>
      </c>
      <c r="D97" s="21" t="s">
        <v>79</v>
      </c>
      <c r="E97" s="22">
        <v>1.2252000000000001</v>
      </c>
      <c r="F97" s="23">
        <v>29.52</v>
      </c>
      <c r="G97" s="23">
        <v>36.159999999999997</v>
      </c>
    </row>
    <row r="98" spans="1:7" ht="24" customHeight="1">
      <c r="A98" s="19" t="s">
        <v>59</v>
      </c>
      <c r="B98" s="20" t="s">
        <v>80</v>
      </c>
      <c r="C98" s="19" t="s">
        <v>40</v>
      </c>
      <c r="D98" s="21" t="s">
        <v>39</v>
      </c>
      <c r="E98" s="22">
        <v>4.3620000000000001</v>
      </c>
      <c r="F98" s="23">
        <v>13.23</v>
      </c>
      <c r="G98" s="23">
        <v>57.7</v>
      </c>
    </row>
    <row r="99" spans="1:7" ht="24" customHeight="1">
      <c r="A99" s="19" t="s">
        <v>59</v>
      </c>
      <c r="B99" s="20" t="s">
        <v>100</v>
      </c>
      <c r="C99" s="19" t="s">
        <v>101</v>
      </c>
      <c r="D99" s="21" t="s">
        <v>39</v>
      </c>
      <c r="E99" s="22">
        <v>1.0905</v>
      </c>
      <c r="F99" s="23">
        <v>17.809999999999999</v>
      </c>
      <c r="G99" s="23">
        <v>19.420000000000002</v>
      </c>
    </row>
    <row r="100" spans="1:7" ht="24" customHeight="1">
      <c r="A100" s="24" t="s">
        <v>62</v>
      </c>
      <c r="B100" s="25" t="s">
        <v>150</v>
      </c>
      <c r="C100" s="24" t="s">
        <v>151</v>
      </c>
      <c r="D100" s="26" t="s">
        <v>0</v>
      </c>
      <c r="E100" s="27">
        <v>1</v>
      </c>
      <c r="F100" s="28">
        <v>86.2</v>
      </c>
      <c r="G100" s="28">
        <v>86.2</v>
      </c>
    </row>
    <row r="101" spans="1:7" ht="15" thickBot="1">
      <c r="A101" s="16"/>
      <c r="B101" s="16"/>
      <c r="C101" s="16"/>
      <c r="D101" s="16"/>
      <c r="E101" s="17"/>
      <c r="F101" s="16"/>
      <c r="G101" s="17"/>
    </row>
    <row r="102" spans="1:7" ht="0.95" customHeight="1" thickTop="1">
      <c r="A102" s="18"/>
      <c r="B102" s="18"/>
      <c r="C102" s="18"/>
      <c r="D102" s="18"/>
      <c r="E102" s="18"/>
      <c r="F102" s="18"/>
      <c r="G102" s="18"/>
    </row>
    <row r="103" spans="1:7" ht="18" customHeight="1">
      <c r="A103" s="8" t="s">
        <v>128</v>
      </c>
      <c r="B103" s="9" t="s">
        <v>48</v>
      </c>
      <c r="C103" s="8" t="s">
        <v>49</v>
      </c>
      <c r="D103" s="10" t="s">
        <v>50</v>
      </c>
      <c r="E103" s="9" t="s">
        <v>51</v>
      </c>
      <c r="F103" s="9" t="s">
        <v>52</v>
      </c>
      <c r="G103" s="9" t="s">
        <v>53</v>
      </c>
    </row>
    <row r="104" spans="1:7" ht="36" customHeight="1">
      <c r="A104" s="11" t="s">
        <v>54</v>
      </c>
      <c r="B104" s="12" t="s">
        <v>153</v>
      </c>
      <c r="C104" s="11" t="s">
        <v>45</v>
      </c>
      <c r="D104" s="13" t="s">
        <v>0</v>
      </c>
      <c r="E104" s="14">
        <v>1</v>
      </c>
      <c r="F104" s="15">
        <v>105.74</v>
      </c>
      <c r="G104" s="15">
        <v>105.74</v>
      </c>
    </row>
    <row r="105" spans="1:7" ht="24" customHeight="1">
      <c r="A105" s="19" t="s">
        <v>59</v>
      </c>
      <c r="B105" s="20" t="s">
        <v>80</v>
      </c>
      <c r="C105" s="19" t="s">
        <v>40</v>
      </c>
      <c r="D105" s="21" t="s">
        <v>39</v>
      </c>
      <c r="E105" s="22">
        <v>1.0401</v>
      </c>
      <c r="F105" s="23">
        <v>13.23</v>
      </c>
      <c r="G105" s="23">
        <v>13.76</v>
      </c>
    </row>
    <row r="106" spans="1:7" ht="24" customHeight="1">
      <c r="A106" s="19" t="s">
        <v>59</v>
      </c>
      <c r="B106" s="20" t="s">
        <v>100</v>
      </c>
      <c r="C106" s="19" t="s">
        <v>101</v>
      </c>
      <c r="D106" s="21" t="s">
        <v>39</v>
      </c>
      <c r="E106" s="22">
        <v>0.26</v>
      </c>
      <c r="F106" s="23">
        <v>17.809999999999999</v>
      </c>
      <c r="G106" s="23">
        <v>4.63</v>
      </c>
    </row>
    <row r="107" spans="1:7" ht="36" customHeight="1">
      <c r="A107" s="24" t="s">
        <v>62</v>
      </c>
      <c r="B107" s="25" t="s">
        <v>154</v>
      </c>
      <c r="C107" s="24" t="s">
        <v>155</v>
      </c>
      <c r="D107" s="26" t="s">
        <v>0</v>
      </c>
      <c r="E107" s="27">
        <v>1</v>
      </c>
      <c r="F107" s="28">
        <v>87.35</v>
      </c>
      <c r="G107" s="28">
        <v>87.35</v>
      </c>
    </row>
    <row r="108" spans="1:7">
      <c r="A108" s="16"/>
      <c r="B108" s="16"/>
      <c r="C108" s="16"/>
      <c r="D108" s="16"/>
      <c r="E108" s="17"/>
      <c r="F108" s="16"/>
      <c r="G108" s="17"/>
    </row>
    <row r="109" spans="1:7" ht="18" customHeight="1">
      <c r="A109" s="8" t="s">
        <v>144</v>
      </c>
      <c r="B109" s="9" t="s">
        <v>48</v>
      </c>
      <c r="C109" s="8" t="s">
        <v>49</v>
      </c>
      <c r="D109" s="10" t="s">
        <v>50</v>
      </c>
      <c r="E109" s="9" t="s">
        <v>51</v>
      </c>
      <c r="F109" s="9" t="s">
        <v>52</v>
      </c>
      <c r="G109" s="9" t="s">
        <v>53</v>
      </c>
    </row>
    <row r="110" spans="1:7" ht="25.5">
      <c r="A110" s="32" t="s">
        <v>54</v>
      </c>
      <c r="B110" s="33">
        <v>97627</v>
      </c>
      <c r="C110" s="32" t="s">
        <v>347</v>
      </c>
      <c r="D110" s="34" t="s">
        <v>75</v>
      </c>
      <c r="E110" s="35">
        <v>1</v>
      </c>
      <c r="F110" s="36">
        <v>179.74</v>
      </c>
      <c r="G110" s="36">
        <v>179.74</v>
      </c>
    </row>
    <row r="111" spans="1:7" ht="25.5">
      <c r="A111" s="19" t="s">
        <v>59</v>
      </c>
      <c r="B111" s="20">
        <v>5795</v>
      </c>
      <c r="C111" s="19" t="s">
        <v>349</v>
      </c>
      <c r="D111" s="21" t="s">
        <v>42</v>
      </c>
      <c r="E111" s="22">
        <v>3.2467999999999999</v>
      </c>
      <c r="F111" s="23">
        <v>17.13</v>
      </c>
      <c r="G111" s="23">
        <v>55.61</v>
      </c>
    </row>
    <row r="112" spans="1:7" ht="25.5">
      <c r="A112" s="19" t="s">
        <v>59</v>
      </c>
      <c r="B112" s="20">
        <v>5952</v>
      </c>
      <c r="C112" s="19" t="s">
        <v>350</v>
      </c>
      <c r="D112" s="21" t="s">
        <v>79</v>
      </c>
      <c r="E112" s="22">
        <v>0.92020000000000002</v>
      </c>
      <c r="F112" s="23">
        <v>16.09</v>
      </c>
      <c r="G112" s="23">
        <v>14.81</v>
      </c>
    </row>
    <row r="113" spans="1:7" ht="24" customHeight="1">
      <c r="A113" s="19" t="s">
        <v>59</v>
      </c>
      <c r="B113" s="20" t="s">
        <v>80</v>
      </c>
      <c r="C113" s="19" t="s">
        <v>40</v>
      </c>
      <c r="D113" s="21" t="s">
        <v>39</v>
      </c>
      <c r="E113" s="22">
        <v>6.5785</v>
      </c>
      <c r="F113" s="23">
        <v>13.23</v>
      </c>
      <c r="G113" s="23">
        <f>E113*F113</f>
        <v>87.033555000000007</v>
      </c>
    </row>
    <row r="114" spans="1:7" ht="24" customHeight="1">
      <c r="A114" s="19" t="s">
        <v>59</v>
      </c>
      <c r="B114" s="20">
        <v>88309</v>
      </c>
      <c r="C114" s="19" t="s">
        <v>114</v>
      </c>
      <c r="D114" s="21" t="s">
        <v>39</v>
      </c>
      <c r="E114" s="22">
        <v>0.63660000000000005</v>
      </c>
      <c r="F114" s="23">
        <v>18.46</v>
      </c>
      <c r="G114" s="23">
        <f>E114*F114</f>
        <v>11.751636000000001</v>
      </c>
    </row>
    <row r="115" spans="1:7" ht="24" customHeight="1">
      <c r="A115" s="24" t="s">
        <v>62</v>
      </c>
      <c r="B115" s="25">
        <v>41954</v>
      </c>
      <c r="C115" s="24" t="s">
        <v>348</v>
      </c>
      <c r="D115" s="26" t="s">
        <v>168</v>
      </c>
      <c r="E115" s="27">
        <v>0.28349999999999997</v>
      </c>
      <c r="F115" s="28">
        <v>37.22</v>
      </c>
      <c r="G115" s="28">
        <f>E115*F115</f>
        <v>10.551869999999999</v>
      </c>
    </row>
    <row r="116" spans="1:7" ht="15" thickBot="1">
      <c r="A116" s="37"/>
      <c r="B116" s="37"/>
      <c r="C116" s="37"/>
      <c r="D116" s="37"/>
      <c r="E116" s="38"/>
      <c r="F116" s="37"/>
      <c r="G116" s="38"/>
    </row>
    <row r="117" spans="1:7" ht="0.95" customHeight="1" thickTop="1">
      <c r="A117" s="39"/>
      <c r="B117" s="39"/>
      <c r="C117" s="39"/>
      <c r="D117" s="39"/>
      <c r="E117" s="39"/>
      <c r="F117" s="39"/>
      <c r="G117" s="39"/>
    </row>
    <row r="118" spans="1:7" s="30" customFormat="1" ht="18" customHeight="1">
      <c r="A118" s="8" t="s">
        <v>152</v>
      </c>
      <c r="B118" s="9" t="s">
        <v>48</v>
      </c>
      <c r="C118" s="8" t="s">
        <v>49</v>
      </c>
      <c r="D118" s="10" t="s">
        <v>50</v>
      </c>
      <c r="E118" s="9" t="s">
        <v>51</v>
      </c>
      <c r="F118" s="9" t="s">
        <v>52</v>
      </c>
      <c r="G118" s="9" t="s">
        <v>53</v>
      </c>
    </row>
    <row r="119" spans="1:7" s="30" customFormat="1" ht="51">
      <c r="A119" s="32" t="s">
        <v>54</v>
      </c>
      <c r="B119" s="33">
        <v>90856</v>
      </c>
      <c r="C119" s="32" t="s">
        <v>180</v>
      </c>
      <c r="D119" s="34" t="s">
        <v>75</v>
      </c>
      <c r="E119" s="35">
        <v>1</v>
      </c>
      <c r="F119" s="36">
        <f>SUM(G120:G125)</f>
        <v>354.94740000000002</v>
      </c>
      <c r="G119" s="36">
        <v>354.94</v>
      </c>
    </row>
    <row r="120" spans="1:7" s="30" customFormat="1" ht="25.5">
      <c r="A120" s="19" t="s">
        <v>59</v>
      </c>
      <c r="B120" s="20">
        <v>88262</v>
      </c>
      <c r="C120" s="19" t="s">
        <v>161</v>
      </c>
      <c r="D120" s="21" t="s">
        <v>39</v>
      </c>
      <c r="E120" s="22">
        <v>0.18099999999999999</v>
      </c>
      <c r="F120" s="23">
        <v>18.32</v>
      </c>
      <c r="G120" s="23">
        <v>3.31</v>
      </c>
    </row>
    <row r="121" spans="1:7" s="30" customFormat="1" ht="25.5">
      <c r="A121" s="19" t="s">
        <v>59</v>
      </c>
      <c r="B121" s="20">
        <v>90586</v>
      </c>
      <c r="C121" s="19" t="s">
        <v>353</v>
      </c>
      <c r="D121" s="21" t="s">
        <v>42</v>
      </c>
      <c r="E121" s="22">
        <v>6.7000000000000004E-2</v>
      </c>
      <c r="F121" s="23">
        <v>1.7</v>
      </c>
      <c r="G121" s="23">
        <f>F121*E121</f>
        <v>0.1139</v>
      </c>
    </row>
    <row r="122" spans="1:7" s="30" customFormat="1" ht="25.5">
      <c r="A122" s="19" t="s">
        <v>59</v>
      </c>
      <c r="B122" s="20">
        <v>90587</v>
      </c>
      <c r="C122" s="19" t="s">
        <v>352</v>
      </c>
      <c r="D122" s="21" t="s">
        <v>79</v>
      </c>
      <c r="E122" s="22">
        <v>0.114</v>
      </c>
      <c r="F122" s="23">
        <v>0.32</v>
      </c>
      <c r="G122" s="23">
        <v>0.03</v>
      </c>
    </row>
    <row r="123" spans="1:7" s="30" customFormat="1" ht="24" customHeight="1">
      <c r="A123" s="19" t="s">
        <v>59</v>
      </c>
      <c r="B123" s="20" t="s">
        <v>80</v>
      </c>
      <c r="C123" s="19" t="s">
        <v>40</v>
      </c>
      <c r="D123" s="21" t="s">
        <v>39</v>
      </c>
      <c r="E123" s="22">
        <v>0.81599999999999995</v>
      </c>
      <c r="F123" s="23">
        <v>13.23</v>
      </c>
      <c r="G123" s="23">
        <v>10.79</v>
      </c>
    </row>
    <row r="124" spans="1:7" s="30" customFormat="1" ht="24" customHeight="1">
      <c r="A124" s="19" t="s">
        <v>59</v>
      </c>
      <c r="B124" s="20">
        <v>88309</v>
      </c>
      <c r="C124" s="19" t="s">
        <v>114</v>
      </c>
      <c r="D124" s="21" t="s">
        <v>39</v>
      </c>
      <c r="E124" s="22">
        <v>0.72499999999999998</v>
      </c>
      <c r="F124" s="23">
        <v>18.46</v>
      </c>
      <c r="G124" s="23">
        <f>E124*F124</f>
        <v>13.3835</v>
      </c>
    </row>
    <row r="125" spans="1:7" s="30" customFormat="1" ht="24" customHeight="1">
      <c r="A125" s="24" t="s">
        <v>62</v>
      </c>
      <c r="B125" s="25">
        <v>39849</v>
      </c>
      <c r="C125" s="24" t="s">
        <v>351</v>
      </c>
      <c r="D125" s="26" t="s">
        <v>75</v>
      </c>
      <c r="E125" s="27">
        <v>1.1100000000000001</v>
      </c>
      <c r="F125" s="28">
        <v>294.89</v>
      </c>
      <c r="G125" s="28">
        <v>327.32</v>
      </c>
    </row>
    <row r="126" spans="1:7" s="30" customFormat="1">
      <c r="A126" s="37"/>
      <c r="B126" s="37"/>
      <c r="C126" s="37"/>
      <c r="D126" s="37"/>
      <c r="E126" s="38"/>
      <c r="F126" s="37"/>
      <c r="G126" s="38"/>
    </row>
    <row r="127" spans="1:7" s="30" customFormat="1" ht="18" customHeight="1">
      <c r="A127" s="8" t="s">
        <v>354</v>
      </c>
      <c r="B127" s="9" t="s">
        <v>48</v>
      </c>
      <c r="C127" s="8" t="s">
        <v>49</v>
      </c>
      <c r="D127" s="10" t="s">
        <v>50</v>
      </c>
      <c r="E127" s="9" t="s">
        <v>51</v>
      </c>
      <c r="F127" s="9" t="s">
        <v>52</v>
      </c>
      <c r="G127" s="9" t="s">
        <v>53</v>
      </c>
    </row>
    <row r="128" spans="1:7" s="30" customFormat="1" ht="51">
      <c r="A128" s="32" t="s">
        <v>54</v>
      </c>
      <c r="B128" s="33">
        <v>92722</v>
      </c>
      <c r="C128" s="32" t="s">
        <v>180</v>
      </c>
      <c r="D128" s="34" t="s">
        <v>75</v>
      </c>
      <c r="E128" s="35">
        <v>1</v>
      </c>
      <c r="F128" s="36">
        <f>SUM(G129:G134)</f>
        <v>342.16203999999999</v>
      </c>
      <c r="G128" s="36">
        <f>F128</f>
        <v>342.16203999999999</v>
      </c>
    </row>
    <row r="129" spans="1:7" s="30" customFormat="1" ht="25.5">
      <c r="A129" s="19" t="s">
        <v>59</v>
      </c>
      <c r="B129" s="20">
        <v>88262</v>
      </c>
      <c r="C129" s="19" t="s">
        <v>161</v>
      </c>
      <c r="D129" s="21" t="s">
        <v>39</v>
      </c>
      <c r="E129" s="22">
        <v>0.17399999999999999</v>
      </c>
      <c r="F129" s="23">
        <v>18.32</v>
      </c>
      <c r="G129" s="23">
        <v>3.18</v>
      </c>
    </row>
    <row r="130" spans="1:7" s="30" customFormat="1" ht="24" customHeight="1">
      <c r="A130" s="19" t="s">
        <v>59</v>
      </c>
      <c r="B130" s="20" t="s">
        <v>80</v>
      </c>
      <c r="C130" s="19" t="s">
        <v>40</v>
      </c>
      <c r="D130" s="21" t="s">
        <v>39</v>
      </c>
      <c r="E130" s="22">
        <v>1.0449999999999999</v>
      </c>
      <c r="F130" s="23">
        <v>13.23</v>
      </c>
      <c r="G130" s="23">
        <v>13.82</v>
      </c>
    </row>
    <row r="131" spans="1:7" s="30" customFormat="1" ht="24" customHeight="1">
      <c r="A131" s="19" t="s">
        <v>59</v>
      </c>
      <c r="B131" s="20">
        <v>88309</v>
      </c>
      <c r="C131" s="19" t="s">
        <v>114</v>
      </c>
      <c r="D131" s="21" t="s">
        <v>39</v>
      </c>
      <c r="E131" s="22">
        <v>0.17399999999999999</v>
      </c>
      <c r="F131" s="23">
        <v>18.46</v>
      </c>
      <c r="G131" s="23">
        <f>E131*F131</f>
        <v>3.21204</v>
      </c>
    </row>
    <row r="132" spans="1:7" s="30" customFormat="1" ht="25.5">
      <c r="A132" s="19" t="s">
        <v>59</v>
      </c>
      <c r="B132" s="20">
        <v>90586</v>
      </c>
      <c r="C132" s="19" t="s">
        <v>353</v>
      </c>
      <c r="D132" s="21" t="s">
        <v>42</v>
      </c>
      <c r="E132" s="22">
        <v>5.6000000000000001E-2</v>
      </c>
      <c r="F132" s="23">
        <v>1.7</v>
      </c>
      <c r="G132" s="23">
        <v>0.09</v>
      </c>
    </row>
    <row r="133" spans="1:7" s="30" customFormat="1" ht="25.5">
      <c r="A133" s="19" t="s">
        <v>59</v>
      </c>
      <c r="B133" s="20">
        <v>90587</v>
      </c>
      <c r="C133" s="19" t="s">
        <v>352</v>
      </c>
      <c r="D133" s="21" t="s">
        <v>79</v>
      </c>
      <c r="E133" s="22">
        <v>0.11799999999999999</v>
      </c>
      <c r="F133" s="23">
        <v>0.32</v>
      </c>
      <c r="G133" s="23">
        <v>0.03</v>
      </c>
    </row>
    <row r="134" spans="1:7" s="30" customFormat="1" ht="38.25">
      <c r="A134" s="24" t="s">
        <v>62</v>
      </c>
      <c r="B134" s="25">
        <v>1527</v>
      </c>
      <c r="C134" s="24" t="s">
        <v>355</v>
      </c>
      <c r="D134" s="26" t="s">
        <v>75</v>
      </c>
      <c r="E134" s="27">
        <v>1.103</v>
      </c>
      <c r="F134" s="28">
        <v>291.77999999999997</v>
      </c>
      <c r="G134" s="28">
        <v>321.83</v>
      </c>
    </row>
    <row r="135" spans="1:7" s="30" customFormat="1">
      <c r="A135" s="37"/>
      <c r="B135" s="37"/>
      <c r="C135" s="37"/>
      <c r="D135" s="37"/>
      <c r="E135" s="38"/>
      <c r="F135" s="37"/>
      <c r="G135" s="38"/>
    </row>
    <row r="136" spans="1:7" s="30" customFormat="1" ht="18" customHeight="1">
      <c r="A136" s="8" t="s">
        <v>356</v>
      </c>
      <c r="B136" s="9" t="s">
        <v>48</v>
      </c>
      <c r="C136" s="8" t="s">
        <v>49</v>
      </c>
      <c r="D136" s="10" t="s">
        <v>50</v>
      </c>
      <c r="E136" s="9" t="s">
        <v>51</v>
      </c>
      <c r="F136" s="9" t="s">
        <v>52</v>
      </c>
      <c r="G136" s="9" t="s">
        <v>53</v>
      </c>
    </row>
    <row r="137" spans="1:7" s="30" customFormat="1" ht="38.25">
      <c r="A137" s="32" t="s">
        <v>54</v>
      </c>
      <c r="B137" s="33">
        <v>92786</v>
      </c>
      <c r="C137" s="32" t="s">
        <v>183</v>
      </c>
      <c r="D137" s="34" t="s">
        <v>168</v>
      </c>
      <c r="E137" s="35">
        <v>1</v>
      </c>
      <c r="F137" s="36">
        <v>8.27</v>
      </c>
      <c r="G137" s="36">
        <v>8.27</v>
      </c>
    </row>
    <row r="138" spans="1:7" s="30" customFormat="1" ht="25.5">
      <c r="A138" s="19" t="s">
        <v>59</v>
      </c>
      <c r="B138" s="20">
        <v>88238</v>
      </c>
      <c r="C138" s="19" t="s">
        <v>357</v>
      </c>
      <c r="D138" s="21" t="s">
        <v>39</v>
      </c>
      <c r="E138" s="22">
        <v>1.4E-3</v>
      </c>
      <c r="F138" s="23">
        <v>13.86</v>
      </c>
      <c r="G138" s="23">
        <v>0.19</v>
      </c>
    </row>
    <row r="139" spans="1:7" s="30" customFormat="1" ht="25.5">
      <c r="A139" s="19" t="s">
        <v>59</v>
      </c>
      <c r="B139" s="20">
        <v>88245</v>
      </c>
      <c r="C139" s="19" t="s">
        <v>358</v>
      </c>
      <c r="D139" s="21" t="s">
        <v>39</v>
      </c>
      <c r="E139" s="22">
        <v>8.5900000000000004E-2</v>
      </c>
      <c r="F139" s="23">
        <v>18.34</v>
      </c>
      <c r="G139" s="23">
        <v>1.57</v>
      </c>
    </row>
    <row r="140" spans="1:7" s="30" customFormat="1" ht="25.5">
      <c r="A140" s="19" t="s">
        <v>59</v>
      </c>
      <c r="B140" s="20">
        <v>92802</v>
      </c>
      <c r="C140" s="19" t="s">
        <v>359</v>
      </c>
      <c r="D140" s="21" t="s">
        <v>168</v>
      </c>
      <c r="E140" s="22">
        <v>1</v>
      </c>
      <c r="F140" s="23">
        <v>6.12</v>
      </c>
      <c r="G140" s="23">
        <v>6.12</v>
      </c>
    </row>
    <row r="141" spans="1:7" s="30" customFormat="1" ht="25.5">
      <c r="A141" s="24" t="s">
        <v>62</v>
      </c>
      <c r="B141" s="25">
        <v>39017</v>
      </c>
      <c r="C141" s="24" t="s">
        <v>360</v>
      </c>
      <c r="D141" s="26" t="s">
        <v>0</v>
      </c>
      <c r="E141" s="27">
        <v>0.72799999999999998</v>
      </c>
      <c r="F141" s="28">
        <v>0.14000000000000001</v>
      </c>
      <c r="G141" s="28">
        <v>0.1</v>
      </c>
    </row>
    <row r="142" spans="1:7" s="30" customFormat="1" ht="24" customHeight="1">
      <c r="A142" s="24" t="s">
        <v>62</v>
      </c>
      <c r="B142" s="25">
        <v>43132</v>
      </c>
      <c r="C142" s="24" t="s">
        <v>361</v>
      </c>
      <c r="D142" s="26" t="s">
        <v>168</v>
      </c>
      <c r="E142" s="27">
        <v>2.5000000000000001E-2</v>
      </c>
      <c r="F142" s="28">
        <v>11.76</v>
      </c>
      <c r="G142" s="28">
        <v>0.28999999999999998</v>
      </c>
    </row>
    <row r="143" spans="1:7" s="30" customFormat="1">
      <c r="A143" s="37"/>
      <c r="B143" s="37"/>
      <c r="C143" s="37"/>
      <c r="D143" s="37"/>
      <c r="E143" s="38"/>
      <c r="F143" s="37"/>
      <c r="G143" s="38"/>
    </row>
    <row r="144" spans="1:7" s="30" customFormat="1" ht="18" customHeight="1">
      <c r="A144" s="8" t="s">
        <v>362</v>
      </c>
      <c r="B144" s="9" t="s">
        <v>48</v>
      </c>
      <c r="C144" s="8" t="s">
        <v>49</v>
      </c>
      <c r="D144" s="10" t="s">
        <v>50</v>
      </c>
      <c r="E144" s="9" t="s">
        <v>51</v>
      </c>
      <c r="F144" s="9" t="s">
        <v>52</v>
      </c>
      <c r="G144" s="9" t="s">
        <v>53</v>
      </c>
    </row>
    <row r="145" spans="1:7" s="30" customFormat="1" ht="38.25">
      <c r="A145" s="32" t="s">
        <v>54</v>
      </c>
      <c r="B145" s="33">
        <v>92762</v>
      </c>
      <c r="C145" s="32" t="s">
        <v>184</v>
      </c>
      <c r="D145" s="34" t="s">
        <v>168</v>
      </c>
      <c r="E145" s="35">
        <v>1</v>
      </c>
      <c r="F145" s="36">
        <v>7.15</v>
      </c>
      <c r="G145" s="36">
        <v>7.15</v>
      </c>
    </row>
    <row r="146" spans="1:7" s="30" customFormat="1" ht="25.5">
      <c r="A146" s="19" t="s">
        <v>59</v>
      </c>
      <c r="B146" s="20">
        <v>88238</v>
      </c>
      <c r="C146" s="19" t="s">
        <v>357</v>
      </c>
      <c r="D146" s="21" t="s">
        <v>39</v>
      </c>
      <c r="E146" s="22">
        <v>8.6E-3</v>
      </c>
      <c r="F146" s="23">
        <v>13.86</v>
      </c>
      <c r="G146" s="23">
        <v>0.11</v>
      </c>
    </row>
    <row r="147" spans="1:7" s="30" customFormat="1" ht="25.5">
      <c r="A147" s="19" t="s">
        <v>59</v>
      </c>
      <c r="B147" s="20">
        <v>88245</v>
      </c>
      <c r="C147" s="19" t="s">
        <v>358</v>
      </c>
      <c r="D147" s="21" t="s">
        <v>39</v>
      </c>
      <c r="E147" s="22">
        <v>5.2900000000000003E-2</v>
      </c>
      <c r="F147" s="23">
        <v>18.34</v>
      </c>
      <c r="G147" s="23">
        <v>0.97</v>
      </c>
    </row>
    <row r="148" spans="1:7" s="30" customFormat="1" ht="25.5">
      <c r="A148" s="19" t="s">
        <v>59</v>
      </c>
      <c r="B148" s="20">
        <v>92794</v>
      </c>
      <c r="C148" s="19" t="s">
        <v>363</v>
      </c>
      <c r="D148" s="21" t="s">
        <v>168</v>
      </c>
      <c r="E148" s="22">
        <v>1</v>
      </c>
      <c r="F148" s="23">
        <v>5.71</v>
      </c>
      <c r="G148" s="23">
        <v>5.71</v>
      </c>
    </row>
    <row r="149" spans="1:7" s="30" customFormat="1" ht="25.5">
      <c r="A149" s="24" t="s">
        <v>62</v>
      </c>
      <c r="B149" s="25">
        <v>39017</v>
      </c>
      <c r="C149" s="24" t="s">
        <v>360</v>
      </c>
      <c r="D149" s="26" t="s">
        <v>0</v>
      </c>
      <c r="E149" s="27">
        <v>0.54300000000000004</v>
      </c>
      <c r="F149" s="28">
        <v>0.14000000000000001</v>
      </c>
      <c r="G149" s="28">
        <v>7.0000000000000007E-2</v>
      </c>
    </row>
    <row r="150" spans="1:7" s="30" customFormat="1" ht="24" customHeight="1">
      <c r="A150" s="24" t="s">
        <v>62</v>
      </c>
      <c r="B150" s="25">
        <v>43132</v>
      </c>
      <c r="C150" s="24" t="s">
        <v>361</v>
      </c>
      <c r="D150" s="26" t="s">
        <v>168</v>
      </c>
      <c r="E150" s="27">
        <v>2.5000000000000001E-2</v>
      </c>
      <c r="F150" s="28">
        <v>11.76</v>
      </c>
      <c r="G150" s="28">
        <v>0.28999999999999998</v>
      </c>
    </row>
    <row r="151" spans="1:7" s="30" customFormat="1">
      <c r="A151" s="37"/>
      <c r="B151" s="37"/>
      <c r="C151" s="37"/>
      <c r="D151" s="37"/>
      <c r="E151" s="38"/>
      <c r="F151" s="37"/>
      <c r="G151" s="38"/>
    </row>
    <row r="152" spans="1:7" s="30" customFormat="1" ht="18" customHeight="1">
      <c r="A152" s="8" t="s">
        <v>364</v>
      </c>
      <c r="B152" s="9" t="s">
        <v>48</v>
      </c>
      <c r="C152" s="8" t="s">
        <v>49</v>
      </c>
      <c r="D152" s="10" t="s">
        <v>50</v>
      </c>
      <c r="E152" s="9" t="s">
        <v>51</v>
      </c>
      <c r="F152" s="9" t="s">
        <v>52</v>
      </c>
      <c r="G152" s="9" t="s">
        <v>53</v>
      </c>
    </row>
    <row r="153" spans="1:7" s="30" customFormat="1" ht="38.25">
      <c r="A153" s="32" t="s">
        <v>54</v>
      </c>
      <c r="B153" s="33">
        <v>92784</v>
      </c>
      <c r="C153" s="32" t="s">
        <v>185</v>
      </c>
      <c r="D153" s="34" t="s">
        <v>168</v>
      </c>
      <c r="E153" s="35">
        <v>1</v>
      </c>
      <c r="F153" s="36">
        <v>9.91</v>
      </c>
      <c r="G153" s="36">
        <v>9.91</v>
      </c>
    </row>
    <row r="154" spans="1:7" s="30" customFormat="1" ht="25.5">
      <c r="A154" s="19" t="s">
        <v>59</v>
      </c>
      <c r="B154" s="20">
        <v>88238</v>
      </c>
      <c r="C154" s="19" t="s">
        <v>357</v>
      </c>
      <c r="D154" s="21" t="s">
        <v>39</v>
      </c>
      <c r="E154" s="22">
        <v>2.53E-2</v>
      </c>
      <c r="F154" s="23">
        <v>13.86</v>
      </c>
      <c r="G154" s="23">
        <v>0.35</v>
      </c>
    </row>
    <row r="155" spans="1:7" s="30" customFormat="1" ht="25.5">
      <c r="A155" s="19" t="s">
        <v>59</v>
      </c>
      <c r="B155" s="20">
        <v>88245</v>
      </c>
      <c r="C155" s="19" t="s">
        <v>358</v>
      </c>
      <c r="D155" s="21" t="s">
        <v>39</v>
      </c>
      <c r="E155" s="22">
        <v>0.1547</v>
      </c>
      <c r="F155" s="23">
        <v>18.34</v>
      </c>
      <c r="G155" s="23">
        <v>2.83</v>
      </c>
    </row>
    <row r="156" spans="1:7" s="30" customFormat="1" ht="25.5">
      <c r="A156" s="19" t="s">
        <v>59</v>
      </c>
      <c r="B156" s="20">
        <v>92800</v>
      </c>
      <c r="C156" s="19" t="s">
        <v>365</v>
      </c>
      <c r="D156" s="21" t="s">
        <v>168</v>
      </c>
      <c r="E156" s="22">
        <v>1</v>
      </c>
      <c r="F156" s="23">
        <v>6.15</v>
      </c>
      <c r="G156" s="23">
        <v>6.15</v>
      </c>
    </row>
    <row r="157" spans="1:7" s="30" customFormat="1" ht="25.5">
      <c r="A157" s="24" t="s">
        <v>62</v>
      </c>
      <c r="B157" s="25">
        <v>39017</v>
      </c>
      <c r="C157" s="24" t="s">
        <v>360</v>
      </c>
      <c r="D157" s="26" t="s">
        <v>0</v>
      </c>
      <c r="E157" s="27">
        <v>2.1179999999999999</v>
      </c>
      <c r="F157" s="28">
        <v>0.14000000000000001</v>
      </c>
      <c r="G157" s="28">
        <v>0.28999999999999998</v>
      </c>
    </row>
    <row r="158" spans="1:7" s="30" customFormat="1" ht="24" customHeight="1">
      <c r="A158" s="24" t="s">
        <v>62</v>
      </c>
      <c r="B158" s="25">
        <v>43132</v>
      </c>
      <c r="C158" s="24" t="s">
        <v>361</v>
      </c>
      <c r="D158" s="26" t="s">
        <v>168</v>
      </c>
      <c r="E158" s="27">
        <v>2.5000000000000001E-2</v>
      </c>
      <c r="F158" s="28">
        <v>11.76</v>
      </c>
      <c r="G158" s="28">
        <v>0.28999999999999998</v>
      </c>
    </row>
    <row r="159" spans="1:7" s="30" customFormat="1">
      <c r="A159" s="37"/>
      <c r="B159" s="37"/>
      <c r="C159" s="37"/>
      <c r="D159" s="37"/>
      <c r="E159" s="38"/>
      <c r="F159" s="37"/>
      <c r="G159" s="38"/>
    </row>
    <row r="160" spans="1:7" s="30" customFormat="1" ht="18" customHeight="1">
      <c r="A160" s="8" t="s">
        <v>367</v>
      </c>
      <c r="B160" s="9" t="s">
        <v>48</v>
      </c>
      <c r="C160" s="8" t="s">
        <v>49</v>
      </c>
      <c r="D160" s="10" t="s">
        <v>50</v>
      </c>
      <c r="E160" s="9" t="s">
        <v>51</v>
      </c>
      <c r="F160" s="9" t="s">
        <v>52</v>
      </c>
      <c r="G160" s="9" t="s">
        <v>53</v>
      </c>
    </row>
    <row r="161" spans="1:7" s="30" customFormat="1" ht="25.5">
      <c r="A161" s="32" t="s">
        <v>54</v>
      </c>
      <c r="B161" s="33" t="s">
        <v>199</v>
      </c>
      <c r="C161" s="32" t="s">
        <v>215</v>
      </c>
      <c r="D161" s="34" t="s">
        <v>82</v>
      </c>
      <c r="E161" s="35">
        <v>1</v>
      </c>
      <c r="F161" s="36">
        <f>G161</f>
        <v>11.120000000000001</v>
      </c>
      <c r="G161" s="36">
        <f>SUM(G162:G165)</f>
        <v>11.120000000000001</v>
      </c>
    </row>
    <row r="162" spans="1:7" s="31" customFormat="1" ht="25.5">
      <c r="A162" s="19" t="s">
        <v>59</v>
      </c>
      <c r="B162" s="20">
        <v>88262</v>
      </c>
      <c r="C162" s="19" t="s">
        <v>161</v>
      </c>
      <c r="D162" s="21" t="s">
        <v>39</v>
      </c>
      <c r="E162" s="22" t="s">
        <v>200</v>
      </c>
      <c r="F162" s="23">
        <v>18.32</v>
      </c>
      <c r="G162" s="23">
        <f>ROUND(F162*E162,2)</f>
        <v>4.6500000000000004</v>
      </c>
    </row>
    <row r="163" spans="1:7" s="31" customFormat="1" ht="25.5">
      <c r="A163" s="19" t="s">
        <v>59</v>
      </c>
      <c r="B163" s="20">
        <v>88316</v>
      </c>
      <c r="C163" s="19" t="s">
        <v>40</v>
      </c>
      <c r="D163" s="21" t="s">
        <v>39</v>
      </c>
      <c r="E163" s="22" t="s">
        <v>201</v>
      </c>
      <c r="F163" s="23">
        <v>13.23</v>
      </c>
      <c r="G163" s="23">
        <f>ROUND(F163*E163,2)</f>
        <v>2.42</v>
      </c>
    </row>
    <row r="164" spans="1:7" s="31" customFormat="1" ht="24" customHeight="1">
      <c r="A164" s="24" t="s">
        <v>62</v>
      </c>
      <c r="B164" s="25">
        <v>39397</v>
      </c>
      <c r="C164" s="24" t="s">
        <v>202</v>
      </c>
      <c r="D164" s="26" t="s">
        <v>127</v>
      </c>
      <c r="E164" s="27" t="s">
        <v>203</v>
      </c>
      <c r="F164" s="28">
        <v>10.119999999999999</v>
      </c>
      <c r="G164" s="28">
        <f>ROUND(F164*E164,2)</f>
        <v>0.34</v>
      </c>
    </row>
    <row r="165" spans="1:7" s="31" customFormat="1" ht="24" customHeight="1">
      <c r="A165" s="24" t="s">
        <v>62</v>
      </c>
      <c r="B165" s="25">
        <v>39965</v>
      </c>
      <c r="C165" s="24" t="s">
        <v>204</v>
      </c>
      <c r="D165" s="26" t="s">
        <v>2</v>
      </c>
      <c r="E165" s="27" t="s">
        <v>205</v>
      </c>
      <c r="F165" s="28">
        <v>1325.85</v>
      </c>
      <c r="G165" s="28">
        <f>ROUND(F165*E165,2)</f>
        <v>3.71</v>
      </c>
    </row>
    <row r="166" spans="1:7" s="30" customFormat="1">
      <c r="A166" s="37"/>
      <c r="B166" s="37"/>
      <c r="C166" s="37"/>
      <c r="D166" s="37"/>
      <c r="E166" s="38"/>
      <c r="F166" s="37"/>
      <c r="G166" s="38"/>
    </row>
    <row r="167" spans="1:7" s="30" customFormat="1" ht="18" customHeight="1">
      <c r="A167" s="8" t="s">
        <v>366</v>
      </c>
      <c r="B167" s="9" t="s">
        <v>48</v>
      </c>
      <c r="C167" s="8" t="s">
        <v>49</v>
      </c>
      <c r="D167" s="10" t="s">
        <v>50</v>
      </c>
      <c r="E167" s="9" t="s">
        <v>51</v>
      </c>
      <c r="F167" s="9" t="s">
        <v>52</v>
      </c>
      <c r="G167" s="9" t="s">
        <v>53</v>
      </c>
    </row>
    <row r="168" spans="1:7" s="30" customFormat="1" ht="63.75">
      <c r="A168" s="32" t="s">
        <v>54</v>
      </c>
      <c r="B168" s="33">
        <v>87525</v>
      </c>
      <c r="C168" s="32" t="s">
        <v>181</v>
      </c>
      <c r="D168" s="34" t="s">
        <v>82</v>
      </c>
      <c r="E168" s="35">
        <v>1</v>
      </c>
      <c r="F168" s="36">
        <v>93.08</v>
      </c>
      <c r="G168" s="36">
        <v>93.08</v>
      </c>
    </row>
    <row r="169" spans="1:7" s="30" customFormat="1" ht="44.25" customHeight="1">
      <c r="A169" s="19" t="s">
        <v>59</v>
      </c>
      <c r="B169" s="20">
        <v>87292</v>
      </c>
      <c r="C169" s="19" t="s">
        <v>368</v>
      </c>
      <c r="D169" s="21" t="s">
        <v>75</v>
      </c>
      <c r="E169" s="22">
        <v>1.35E-2</v>
      </c>
      <c r="F169" s="23">
        <v>336.54</v>
      </c>
      <c r="G169" s="23">
        <v>4.54</v>
      </c>
    </row>
    <row r="170" spans="1:7" s="30" customFormat="1" ht="24" customHeight="1">
      <c r="A170" s="19" t="s">
        <v>59</v>
      </c>
      <c r="B170" s="20" t="s">
        <v>80</v>
      </c>
      <c r="C170" s="19" t="s">
        <v>40</v>
      </c>
      <c r="D170" s="21" t="s">
        <v>39</v>
      </c>
      <c r="E170" s="22">
        <v>1.3620000000000001</v>
      </c>
      <c r="F170" s="23">
        <v>13.23</v>
      </c>
      <c r="G170" s="23">
        <v>18.010000000000002</v>
      </c>
    </row>
    <row r="171" spans="1:7" s="30" customFormat="1" ht="24" customHeight="1">
      <c r="A171" s="19" t="s">
        <v>59</v>
      </c>
      <c r="B171" s="20">
        <v>88309</v>
      </c>
      <c r="C171" s="19" t="s">
        <v>114</v>
      </c>
      <c r="D171" s="21" t="s">
        <v>39</v>
      </c>
      <c r="E171" s="22">
        <v>2.7229999999999999</v>
      </c>
      <c r="F171" s="23">
        <v>18.46</v>
      </c>
      <c r="G171" s="23">
        <v>50.26</v>
      </c>
    </row>
    <row r="172" spans="1:7" s="30" customFormat="1">
      <c r="A172" s="24" t="s">
        <v>62</v>
      </c>
      <c r="B172" s="25">
        <v>7267</v>
      </c>
      <c r="C172" s="24" t="s">
        <v>369</v>
      </c>
      <c r="D172" s="26" t="s">
        <v>0</v>
      </c>
      <c r="E172" s="27">
        <v>56.62</v>
      </c>
      <c r="F172" s="28">
        <v>0.3</v>
      </c>
      <c r="G172" s="28">
        <v>16.98</v>
      </c>
    </row>
    <row r="173" spans="1:7" s="30" customFormat="1" ht="25.5">
      <c r="A173" s="24" t="s">
        <v>62</v>
      </c>
      <c r="B173" s="25">
        <v>39017</v>
      </c>
      <c r="C173" s="24" t="s">
        <v>360</v>
      </c>
      <c r="D173" s="26" t="s">
        <v>34</v>
      </c>
      <c r="E173" s="27">
        <v>0.80500000000000005</v>
      </c>
      <c r="F173" s="28">
        <v>3.04</v>
      </c>
      <c r="G173" s="28">
        <v>2.44</v>
      </c>
    </row>
    <row r="174" spans="1:7" s="30" customFormat="1" ht="24" customHeight="1">
      <c r="A174" s="24" t="s">
        <v>62</v>
      </c>
      <c r="B174" s="25">
        <v>43132</v>
      </c>
      <c r="C174" s="24" t="s">
        <v>361</v>
      </c>
      <c r="D174" s="26" t="s">
        <v>370</v>
      </c>
      <c r="E174" s="27">
        <v>1.9300000000000001E-2</v>
      </c>
      <c r="F174" s="28">
        <v>44.29</v>
      </c>
      <c r="G174" s="28">
        <v>0.85</v>
      </c>
    </row>
    <row r="175" spans="1:7" s="30" customFormat="1">
      <c r="A175" s="37"/>
      <c r="B175" s="37"/>
      <c r="C175" s="37"/>
      <c r="D175" s="37"/>
      <c r="E175" s="38"/>
      <c r="F175" s="37"/>
      <c r="G175" s="38"/>
    </row>
    <row r="176" spans="1:7" s="30" customFormat="1" ht="18" customHeight="1">
      <c r="A176" s="8" t="s">
        <v>371</v>
      </c>
      <c r="B176" s="9" t="s">
        <v>48</v>
      </c>
      <c r="C176" s="8" t="s">
        <v>49</v>
      </c>
      <c r="D176" s="10" t="s">
        <v>50</v>
      </c>
      <c r="E176" s="9" t="s">
        <v>51</v>
      </c>
      <c r="F176" s="9" t="s">
        <v>52</v>
      </c>
      <c r="G176" s="9" t="s">
        <v>53</v>
      </c>
    </row>
    <row r="177" spans="1:7" s="30" customFormat="1" ht="51">
      <c r="A177" s="32" t="s">
        <v>54</v>
      </c>
      <c r="B177" s="33">
        <v>87894</v>
      </c>
      <c r="C177" s="32" t="s">
        <v>182</v>
      </c>
      <c r="D177" s="34" t="s">
        <v>82</v>
      </c>
      <c r="E177" s="35">
        <v>1</v>
      </c>
      <c r="F177" s="36">
        <v>4.33</v>
      </c>
      <c r="G177" s="36">
        <v>4.33</v>
      </c>
    </row>
    <row r="178" spans="1:7" s="30" customFormat="1" ht="44.25" customHeight="1">
      <c r="A178" s="19" t="s">
        <v>59</v>
      </c>
      <c r="B178" s="20">
        <v>87313</v>
      </c>
      <c r="C178" s="19" t="s">
        <v>372</v>
      </c>
      <c r="D178" s="21" t="s">
        <v>75</v>
      </c>
      <c r="E178" s="22">
        <v>4.1999999999999997E-3</v>
      </c>
      <c r="F178" s="23">
        <v>295.04000000000002</v>
      </c>
      <c r="G178" s="23">
        <v>1.23</v>
      </c>
    </row>
    <row r="179" spans="1:7" s="30" customFormat="1" ht="24" customHeight="1">
      <c r="A179" s="19" t="s">
        <v>59</v>
      </c>
      <c r="B179" s="20" t="s">
        <v>80</v>
      </c>
      <c r="C179" s="19" t="s">
        <v>40</v>
      </c>
      <c r="D179" s="21" t="s">
        <v>39</v>
      </c>
      <c r="E179" s="22">
        <v>6.2E-2</v>
      </c>
      <c r="F179" s="23">
        <v>13.23</v>
      </c>
      <c r="G179" s="23">
        <v>0.82</v>
      </c>
    </row>
    <row r="180" spans="1:7" s="30" customFormat="1" ht="24" customHeight="1">
      <c r="A180" s="19" t="s">
        <v>59</v>
      </c>
      <c r="B180" s="20">
        <v>88309</v>
      </c>
      <c r="C180" s="19" t="s">
        <v>114</v>
      </c>
      <c r="D180" s="21" t="s">
        <v>39</v>
      </c>
      <c r="E180" s="22">
        <v>0.124</v>
      </c>
      <c r="F180" s="23">
        <v>18.46</v>
      </c>
      <c r="G180" s="23">
        <v>2.2799999999999998</v>
      </c>
    </row>
    <row r="181" spans="1:7" s="30" customFormat="1">
      <c r="A181" s="37"/>
      <c r="B181" s="37"/>
      <c r="C181" s="37"/>
      <c r="D181" s="37"/>
      <c r="E181" s="38"/>
      <c r="F181" s="37"/>
      <c r="G181" s="38"/>
    </row>
    <row r="182" spans="1:7" s="30" customFormat="1" ht="18" customHeight="1">
      <c r="A182" s="8" t="s">
        <v>373</v>
      </c>
      <c r="B182" s="9" t="s">
        <v>48</v>
      </c>
      <c r="C182" s="8" t="s">
        <v>49</v>
      </c>
      <c r="D182" s="10" t="s">
        <v>50</v>
      </c>
      <c r="E182" s="9" t="s">
        <v>51</v>
      </c>
      <c r="F182" s="9" t="s">
        <v>52</v>
      </c>
      <c r="G182" s="9" t="s">
        <v>53</v>
      </c>
    </row>
    <row r="183" spans="1:7" s="30" customFormat="1" ht="38.25">
      <c r="A183" s="32" t="s">
        <v>54</v>
      </c>
      <c r="B183" s="33">
        <v>87794</v>
      </c>
      <c r="C183" s="32" t="s">
        <v>216</v>
      </c>
      <c r="D183" s="34" t="s">
        <v>82</v>
      </c>
      <c r="E183" s="35">
        <v>1</v>
      </c>
      <c r="F183" s="36">
        <v>26.82</v>
      </c>
      <c r="G183" s="36">
        <v>26.82</v>
      </c>
    </row>
    <row r="184" spans="1:7" s="30" customFormat="1" ht="44.25" customHeight="1">
      <c r="A184" s="19" t="s">
        <v>59</v>
      </c>
      <c r="B184" s="20">
        <v>87369</v>
      </c>
      <c r="C184" s="19" t="s">
        <v>374</v>
      </c>
      <c r="D184" s="21" t="s">
        <v>75</v>
      </c>
      <c r="E184" s="22">
        <v>2.93E-2</v>
      </c>
      <c r="F184" s="23">
        <v>407.45</v>
      </c>
      <c r="G184" s="23">
        <v>11.93</v>
      </c>
    </row>
    <row r="185" spans="1:7" s="30" customFormat="1" ht="24" customHeight="1">
      <c r="A185" s="19" t="s">
        <v>59</v>
      </c>
      <c r="B185" s="20" t="s">
        <v>80</v>
      </c>
      <c r="C185" s="19" t="s">
        <v>40</v>
      </c>
      <c r="D185" s="21" t="s">
        <v>39</v>
      </c>
      <c r="E185" s="22">
        <v>0.4</v>
      </c>
      <c r="F185" s="23">
        <v>13.23</v>
      </c>
      <c r="G185" s="23">
        <v>5.29</v>
      </c>
    </row>
    <row r="186" spans="1:7" s="30" customFormat="1" ht="24" customHeight="1">
      <c r="A186" s="19" t="s">
        <v>59</v>
      </c>
      <c r="B186" s="20">
        <v>88309</v>
      </c>
      <c r="C186" s="19" t="s">
        <v>114</v>
      </c>
      <c r="D186" s="21" t="s">
        <v>39</v>
      </c>
      <c r="E186" s="22">
        <v>0.4</v>
      </c>
      <c r="F186" s="23">
        <v>18.46</v>
      </c>
      <c r="G186" s="23">
        <v>7.38</v>
      </c>
    </row>
    <row r="187" spans="1:7" s="30" customFormat="1" ht="25.5">
      <c r="A187" s="24" t="s">
        <v>62</v>
      </c>
      <c r="B187" s="25">
        <v>37411</v>
      </c>
      <c r="C187" s="24" t="s">
        <v>375</v>
      </c>
      <c r="D187" s="26" t="s">
        <v>82</v>
      </c>
      <c r="E187" s="27">
        <v>0.15809999999999999</v>
      </c>
      <c r="F187" s="28">
        <v>14.08</v>
      </c>
      <c r="G187" s="28">
        <v>2.2200000000000002</v>
      </c>
    </row>
    <row r="188" spans="1:7" s="30" customFormat="1">
      <c r="A188" s="37"/>
      <c r="B188" s="37"/>
      <c r="C188" s="37"/>
      <c r="D188" s="37"/>
      <c r="E188" s="38"/>
      <c r="F188" s="37"/>
      <c r="G188" s="38"/>
    </row>
    <row r="189" spans="1:7" s="30" customFormat="1" ht="18" customHeight="1">
      <c r="A189" s="8" t="s">
        <v>376</v>
      </c>
      <c r="B189" s="9" t="s">
        <v>48</v>
      </c>
      <c r="C189" s="8" t="s">
        <v>49</v>
      </c>
      <c r="D189" s="10" t="s">
        <v>50</v>
      </c>
      <c r="E189" s="9" t="s">
        <v>51</v>
      </c>
      <c r="F189" s="9" t="s">
        <v>52</v>
      </c>
      <c r="G189" s="9" t="s">
        <v>53</v>
      </c>
    </row>
    <row r="190" spans="1:7" s="30" customFormat="1" ht="38.25">
      <c r="A190" s="32" t="s">
        <v>54</v>
      </c>
      <c r="B190" s="33" t="s">
        <v>208</v>
      </c>
      <c r="C190" s="32" t="s">
        <v>420</v>
      </c>
      <c r="D190" s="34" t="s">
        <v>82</v>
      </c>
      <c r="E190" s="35">
        <v>1</v>
      </c>
      <c r="F190" s="36">
        <f>G190</f>
        <v>98.03</v>
      </c>
      <c r="G190" s="36">
        <f>SUM(G191:G196)</f>
        <v>98.03</v>
      </c>
    </row>
    <row r="191" spans="1:7" s="31" customFormat="1" ht="25.5">
      <c r="A191" s="19" t="s">
        <v>59</v>
      </c>
      <c r="B191" s="20">
        <v>88262</v>
      </c>
      <c r="C191" s="19" t="s">
        <v>161</v>
      </c>
      <c r="D191" s="21" t="s">
        <v>39</v>
      </c>
      <c r="E191" s="22" t="s">
        <v>200</v>
      </c>
      <c r="F191" s="23">
        <v>18.32</v>
      </c>
      <c r="G191" s="23">
        <f>ROUND(F191*E191,2)</f>
        <v>4.6500000000000004</v>
      </c>
    </row>
    <row r="192" spans="1:7" s="31" customFormat="1" ht="25.5">
      <c r="A192" s="19" t="s">
        <v>59</v>
      </c>
      <c r="B192" s="20">
        <v>88316</v>
      </c>
      <c r="C192" s="19" t="s">
        <v>40</v>
      </c>
      <c r="D192" s="21" t="s">
        <v>39</v>
      </c>
      <c r="E192" s="22" t="s">
        <v>201</v>
      </c>
      <c r="F192" s="23">
        <v>13.23</v>
      </c>
      <c r="G192" s="23">
        <f>ROUND(F192*E192,2)</f>
        <v>2.42</v>
      </c>
    </row>
    <row r="193" spans="1:7" s="31" customFormat="1">
      <c r="A193" s="24" t="s">
        <v>62</v>
      </c>
      <c r="B193" s="25">
        <v>1106</v>
      </c>
      <c r="C193" s="24" t="s">
        <v>206</v>
      </c>
      <c r="D193" s="26" t="s">
        <v>168</v>
      </c>
      <c r="E193" s="27">
        <v>1.1000000000000001</v>
      </c>
      <c r="F193" s="28">
        <v>0.64</v>
      </c>
      <c r="G193" s="28">
        <f>ROUND(F193*E193,2)</f>
        <v>0.7</v>
      </c>
    </row>
    <row r="194" spans="1:7" s="31" customFormat="1">
      <c r="A194" s="24" t="s">
        <v>62</v>
      </c>
      <c r="B194" s="25">
        <v>1379</v>
      </c>
      <c r="C194" s="24" t="s">
        <v>207</v>
      </c>
      <c r="D194" s="26" t="s">
        <v>168</v>
      </c>
      <c r="E194" s="27">
        <v>10.95</v>
      </c>
      <c r="F194" s="28">
        <v>0.39</v>
      </c>
      <c r="G194" s="28">
        <f t="shared" ref="G194:G196" si="1">ROUND(F194*E194,2)</f>
        <v>4.2699999999999996</v>
      </c>
    </row>
    <row r="195" spans="1:7" s="31" customFormat="1" ht="25.5">
      <c r="A195" s="24" t="s">
        <v>62</v>
      </c>
      <c r="B195" s="25">
        <v>370</v>
      </c>
      <c r="C195" s="24" t="s">
        <v>93</v>
      </c>
      <c r="D195" s="26" t="s">
        <v>3</v>
      </c>
      <c r="E195" s="27">
        <v>3.6499999999999998E-2</v>
      </c>
      <c r="F195" s="28">
        <v>66.67</v>
      </c>
      <c r="G195" s="28">
        <f t="shared" si="1"/>
        <v>2.4300000000000002</v>
      </c>
    </row>
    <row r="196" spans="1:7" s="41" customFormat="1" ht="38.25">
      <c r="A196" s="24" t="s">
        <v>62</v>
      </c>
      <c r="B196" s="25">
        <v>4710</v>
      </c>
      <c r="C196" s="24" t="s">
        <v>419</v>
      </c>
      <c r="D196" s="26" t="s">
        <v>2</v>
      </c>
      <c r="E196" s="27">
        <v>1.05</v>
      </c>
      <c r="F196" s="28">
        <v>79.58</v>
      </c>
      <c r="G196" s="28">
        <f t="shared" si="1"/>
        <v>83.56</v>
      </c>
    </row>
    <row r="197" spans="1:7" s="30" customFormat="1">
      <c r="A197" s="37"/>
      <c r="B197" s="37"/>
      <c r="C197" s="37"/>
      <c r="D197" s="37"/>
      <c r="E197" s="38"/>
      <c r="F197" s="37"/>
      <c r="G197" s="38"/>
    </row>
    <row r="198" spans="1:7" s="40" customFormat="1" ht="18" customHeight="1">
      <c r="A198" s="8" t="s">
        <v>378</v>
      </c>
      <c r="B198" s="9" t="s">
        <v>48</v>
      </c>
      <c r="C198" s="8" t="s">
        <v>49</v>
      </c>
      <c r="D198" s="10" t="s">
        <v>50</v>
      </c>
      <c r="E198" s="9" t="s">
        <v>51</v>
      </c>
      <c r="F198" s="9" t="s">
        <v>52</v>
      </c>
      <c r="G198" s="9" t="s">
        <v>53</v>
      </c>
    </row>
    <row r="199" spans="1:7" s="31" customFormat="1" ht="25.5">
      <c r="A199" s="32" t="s">
        <v>54</v>
      </c>
      <c r="B199" s="33" t="s">
        <v>209</v>
      </c>
      <c r="C199" s="32" t="s">
        <v>187</v>
      </c>
      <c r="D199" s="34" t="s">
        <v>2</v>
      </c>
      <c r="E199" s="35">
        <v>1</v>
      </c>
      <c r="F199" s="36">
        <f>G199</f>
        <v>32.71</v>
      </c>
      <c r="G199" s="36">
        <f>SUM(G200:G201)</f>
        <v>32.71</v>
      </c>
    </row>
    <row r="200" spans="1:7" s="31" customFormat="1" ht="25.5">
      <c r="A200" s="19" t="s">
        <v>59</v>
      </c>
      <c r="B200" s="20">
        <v>88309</v>
      </c>
      <c r="C200" s="19" t="s">
        <v>114</v>
      </c>
      <c r="D200" s="21" t="s">
        <v>39</v>
      </c>
      <c r="E200" s="22">
        <v>0.625</v>
      </c>
      <c r="F200" s="23">
        <v>18.46</v>
      </c>
      <c r="G200" s="23">
        <f>ROUND(F200*E200,2)</f>
        <v>11.54</v>
      </c>
    </row>
    <row r="201" spans="1:7" s="31" customFormat="1" ht="25.5">
      <c r="A201" s="19" t="s">
        <v>59</v>
      </c>
      <c r="B201" s="20">
        <v>88316</v>
      </c>
      <c r="C201" s="19" t="s">
        <v>40</v>
      </c>
      <c r="D201" s="21" t="s">
        <v>39</v>
      </c>
      <c r="E201" s="22">
        <v>1.6</v>
      </c>
      <c r="F201" s="23">
        <v>13.23</v>
      </c>
      <c r="G201" s="23">
        <f>ROUND(F201*E201,2)</f>
        <v>21.17</v>
      </c>
    </row>
    <row r="202" spans="1:7" s="30" customFormat="1">
      <c r="A202" s="37"/>
      <c r="B202" s="37"/>
      <c r="C202" s="37"/>
      <c r="D202" s="37"/>
      <c r="E202" s="38"/>
      <c r="F202" s="37"/>
      <c r="G202" s="38"/>
    </row>
    <row r="203" spans="1:7" s="30" customFormat="1" ht="18" customHeight="1">
      <c r="A203" s="8" t="s">
        <v>377</v>
      </c>
      <c r="B203" s="9" t="s">
        <v>48</v>
      </c>
      <c r="C203" s="8" t="s">
        <v>49</v>
      </c>
      <c r="D203" s="10" t="s">
        <v>50</v>
      </c>
      <c r="E203" s="9" t="s">
        <v>51</v>
      </c>
      <c r="F203" s="9" t="s">
        <v>52</v>
      </c>
      <c r="G203" s="9" t="s">
        <v>53</v>
      </c>
    </row>
    <row r="204" spans="1:7" s="30" customFormat="1">
      <c r="A204" s="32" t="s">
        <v>54</v>
      </c>
      <c r="B204" s="33">
        <v>98671</v>
      </c>
      <c r="C204" s="32" t="s">
        <v>379</v>
      </c>
      <c r="D204" s="34" t="s">
        <v>82</v>
      </c>
      <c r="E204" s="35">
        <v>1</v>
      </c>
      <c r="F204" s="36">
        <v>328.14</v>
      </c>
      <c r="G204" s="36">
        <v>328.14</v>
      </c>
    </row>
    <row r="205" spans="1:7" s="30" customFormat="1" ht="24" customHeight="1">
      <c r="A205" s="19" t="s">
        <v>59</v>
      </c>
      <c r="B205" s="20">
        <v>88274</v>
      </c>
      <c r="C205" s="19" t="s">
        <v>380</v>
      </c>
      <c r="D205" s="21" t="s">
        <v>39</v>
      </c>
      <c r="E205" s="22">
        <v>1.1879999999999999</v>
      </c>
      <c r="F205" s="23">
        <v>18.72</v>
      </c>
      <c r="G205" s="23">
        <v>22.23</v>
      </c>
    </row>
    <row r="206" spans="1:7" s="30" customFormat="1" ht="24" customHeight="1">
      <c r="A206" s="19" t="s">
        <v>59</v>
      </c>
      <c r="B206" s="20">
        <v>88316</v>
      </c>
      <c r="C206" s="19" t="s">
        <v>40</v>
      </c>
      <c r="D206" s="21" t="s">
        <v>39</v>
      </c>
      <c r="E206" s="22">
        <v>0.59399999999999997</v>
      </c>
      <c r="F206" s="23">
        <v>13.23</v>
      </c>
      <c r="G206" s="23">
        <v>7.85</v>
      </c>
    </row>
    <row r="207" spans="1:7" s="30" customFormat="1" ht="38.25">
      <c r="A207" s="24" t="s">
        <v>62</v>
      </c>
      <c r="B207" s="25">
        <v>10841</v>
      </c>
      <c r="C207" s="24" t="s">
        <v>381</v>
      </c>
      <c r="D207" s="26" t="s">
        <v>82</v>
      </c>
      <c r="E207" s="27">
        <v>1.1599999999999999</v>
      </c>
      <c r="F207" s="28">
        <v>247.16</v>
      </c>
      <c r="G207" s="28">
        <v>286.7</v>
      </c>
    </row>
    <row r="208" spans="1:7" s="30" customFormat="1">
      <c r="A208" s="24" t="s">
        <v>62</v>
      </c>
      <c r="B208" s="25">
        <v>34356</v>
      </c>
      <c r="C208" s="24" t="s">
        <v>382</v>
      </c>
      <c r="D208" s="26" t="s">
        <v>168</v>
      </c>
      <c r="E208" s="27">
        <v>0.14000000000000001</v>
      </c>
      <c r="F208" s="28">
        <v>2.4</v>
      </c>
      <c r="G208" s="28">
        <v>0.33</v>
      </c>
    </row>
    <row r="209" spans="1:7" s="30" customFormat="1">
      <c r="A209" s="24" t="s">
        <v>62</v>
      </c>
      <c r="B209" s="25">
        <v>37595</v>
      </c>
      <c r="C209" s="24" t="s">
        <v>383</v>
      </c>
      <c r="D209" s="26" t="s">
        <v>168</v>
      </c>
      <c r="E209" s="27">
        <v>8.6199999999999992</v>
      </c>
      <c r="F209" s="28">
        <v>1.28</v>
      </c>
      <c r="G209" s="28">
        <v>11.03</v>
      </c>
    </row>
    <row r="210" spans="1:7" s="30" customFormat="1">
      <c r="A210" s="37"/>
      <c r="B210" s="37"/>
      <c r="C210" s="37"/>
      <c r="D210" s="37"/>
      <c r="E210" s="38"/>
      <c r="F210" s="37"/>
      <c r="G210" s="38"/>
    </row>
    <row r="211" spans="1:7" s="30" customFormat="1" ht="18" customHeight="1">
      <c r="A211" s="8" t="s">
        <v>384</v>
      </c>
      <c r="B211" s="9" t="s">
        <v>48</v>
      </c>
      <c r="C211" s="8" t="s">
        <v>49</v>
      </c>
      <c r="D211" s="10" t="s">
        <v>50</v>
      </c>
      <c r="E211" s="9" t="s">
        <v>51</v>
      </c>
      <c r="F211" s="9" t="s">
        <v>52</v>
      </c>
      <c r="G211" s="9" t="s">
        <v>53</v>
      </c>
    </row>
    <row r="212" spans="1:7" s="30" customFormat="1" ht="51">
      <c r="A212" s="32" t="s">
        <v>54</v>
      </c>
      <c r="B212" s="33">
        <v>93393</v>
      </c>
      <c r="C212" s="32" t="s">
        <v>188</v>
      </c>
      <c r="D212" s="34" t="s">
        <v>82</v>
      </c>
      <c r="E212" s="35">
        <v>1</v>
      </c>
      <c r="F212" s="36">
        <v>31.43</v>
      </c>
      <c r="G212" s="36">
        <v>31.43</v>
      </c>
    </row>
    <row r="213" spans="1:7" s="30" customFormat="1" ht="24" customHeight="1">
      <c r="A213" s="19" t="s">
        <v>59</v>
      </c>
      <c r="B213" s="20">
        <v>88256</v>
      </c>
      <c r="C213" s="19" t="s">
        <v>385</v>
      </c>
      <c r="D213" s="21" t="s">
        <v>39</v>
      </c>
      <c r="E213" s="22">
        <v>0.49</v>
      </c>
      <c r="F213" s="23">
        <v>20.170000000000002</v>
      </c>
      <c r="G213" s="23">
        <v>9.8800000000000008</v>
      </c>
    </row>
    <row r="214" spans="1:7" s="30" customFormat="1" ht="24" customHeight="1">
      <c r="A214" s="19" t="s">
        <v>59</v>
      </c>
      <c r="B214" s="20">
        <v>88316</v>
      </c>
      <c r="C214" s="19" t="s">
        <v>40</v>
      </c>
      <c r="D214" s="21" t="s">
        <v>39</v>
      </c>
      <c r="E214" s="22">
        <v>0.28999999999999998</v>
      </c>
      <c r="F214" s="23">
        <v>13.23</v>
      </c>
      <c r="G214" s="23">
        <v>3.83</v>
      </c>
    </row>
    <row r="215" spans="1:7" s="30" customFormat="1" ht="25.5">
      <c r="A215" s="24" t="s">
        <v>62</v>
      </c>
      <c r="B215" s="25">
        <v>533</v>
      </c>
      <c r="C215" s="24" t="s">
        <v>386</v>
      </c>
      <c r="D215" s="26" t="s">
        <v>82</v>
      </c>
      <c r="E215" s="27">
        <v>1.05</v>
      </c>
      <c r="F215" s="28">
        <v>13.87</v>
      </c>
      <c r="G215" s="28">
        <v>14.56</v>
      </c>
    </row>
    <row r="216" spans="1:7" s="30" customFormat="1">
      <c r="A216" s="24" t="s">
        <v>62</v>
      </c>
      <c r="B216" s="25">
        <v>34356</v>
      </c>
      <c r="C216" s="24" t="s">
        <v>382</v>
      </c>
      <c r="D216" s="26" t="s">
        <v>168</v>
      </c>
      <c r="E216" s="27">
        <v>0.42</v>
      </c>
      <c r="F216" s="28">
        <v>2.67</v>
      </c>
      <c r="G216" s="28">
        <v>1.1200000000000001</v>
      </c>
    </row>
    <row r="217" spans="1:7" s="30" customFormat="1">
      <c r="A217" s="24" t="s">
        <v>62</v>
      </c>
      <c r="B217" s="25">
        <v>37595</v>
      </c>
      <c r="C217" s="24" t="s">
        <v>383</v>
      </c>
      <c r="D217" s="26" t="s">
        <v>168</v>
      </c>
      <c r="E217" s="27">
        <v>4.8600000000000003</v>
      </c>
      <c r="F217" s="28">
        <v>0.42</v>
      </c>
      <c r="G217" s="28">
        <v>2.04</v>
      </c>
    </row>
    <row r="218" spans="1:7" s="30" customFormat="1">
      <c r="A218" s="37"/>
      <c r="B218" s="37"/>
      <c r="C218" s="37"/>
      <c r="D218" s="37"/>
      <c r="E218" s="38"/>
      <c r="F218" s="37"/>
      <c r="G218" s="38"/>
    </row>
    <row r="219" spans="1:7" s="30" customFormat="1" ht="18" customHeight="1">
      <c r="A219" s="8" t="s">
        <v>387</v>
      </c>
      <c r="B219" s="9" t="s">
        <v>48</v>
      </c>
      <c r="C219" s="8" t="s">
        <v>49</v>
      </c>
      <c r="D219" s="10" t="s">
        <v>50</v>
      </c>
      <c r="E219" s="9" t="s">
        <v>51</v>
      </c>
      <c r="F219" s="9" t="s">
        <v>52</v>
      </c>
      <c r="G219" s="9" t="s">
        <v>53</v>
      </c>
    </row>
    <row r="220" spans="1:7" s="30" customFormat="1" ht="25.5">
      <c r="A220" s="32" t="s">
        <v>54</v>
      </c>
      <c r="B220" s="33" t="s">
        <v>212</v>
      </c>
      <c r="C220" s="32" t="s">
        <v>213</v>
      </c>
      <c r="D220" s="34" t="s">
        <v>82</v>
      </c>
      <c r="E220" s="35">
        <v>1</v>
      </c>
      <c r="F220" s="36">
        <f>G220</f>
        <v>241.63</v>
      </c>
      <c r="G220" s="36">
        <f>SUM(G221:G224)</f>
        <v>241.63</v>
      </c>
    </row>
    <row r="221" spans="1:7" s="31" customFormat="1" ht="24" customHeight="1">
      <c r="A221" s="19" t="s">
        <v>59</v>
      </c>
      <c r="B221" s="20">
        <v>88262</v>
      </c>
      <c r="C221" s="19" t="s">
        <v>161</v>
      </c>
      <c r="D221" s="21" t="s">
        <v>39</v>
      </c>
      <c r="E221" s="22">
        <v>0.35699999999999998</v>
      </c>
      <c r="F221" s="23">
        <v>18.32</v>
      </c>
      <c r="G221" s="23">
        <f>ROUND(F221*E221,2)</f>
        <v>6.54</v>
      </c>
    </row>
    <row r="222" spans="1:7" s="31" customFormat="1" ht="24" customHeight="1">
      <c r="A222" s="19" t="s">
        <v>59</v>
      </c>
      <c r="B222" s="20">
        <v>88316</v>
      </c>
      <c r="C222" s="19" t="s">
        <v>40</v>
      </c>
      <c r="D222" s="21" t="s">
        <v>39</v>
      </c>
      <c r="E222" s="22">
        <v>0.214</v>
      </c>
      <c r="F222" s="23">
        <v>13.23</v>
      </c>
      <c r="G222" s="23">
        <f>ROUND(F222*E222,2)</f>
        <v>2.83</v>
      </c>
    </row>
    <row r="223" spans="1:7" s="31" customFormat="1" ht="24" customHeight="1">
      <c r="A223" s="19" t="s">
        <v>59</v>
      </c>
      <c r="B223" s="20">
        <v>10481</v>
      </c>
      <c r="C223" s="19" t="s">
        <v>210</v>
      </c>
      <c r="D223" s="21" t="s">
        <v>127</v>
      </c>
      <c r="E223" s="22">
        <v>4.4999999999999998E-2</v>
      </c>
      <c r="F223" s="23">
        <v>28.11</v>
      </c>
      <c r="G223" s="23">
        <f>ROUND(F223*E223,2)</f>
        <v>1.26</v>
      </c>
    </row>
    <row r="224" spans="1:7" s="31" customFormat="1" ht="25.5">
      <c r="A224" s="24" t="s">
        <v>62</v>
      </c>
      <c r="B224" s="25">
        <v>6180</v>
      </c>
      <c r="C224" s="24" t="s">
        <v>211</v>
      </c>
      <c r="D224" s="26" t="s">
        <v>2</v>
      </c>
      <c r="E224" s="27">
        <v>1.1000000000000001</v>
      </c>
      <c r="F224" s="28">
        <v>210</v>
      </c>
      <c r="G224" s="28">
        <f t="shared" ref="G224" si="2">ROUND(F224*E224,2)</f>
        <v>231</v>
      </c>
    </row>
    <row r="225" spans="1:11" s="30" customFormat="1">
      <c r="A225" s="37"/>
      <c r="B225" s="37"/>
      <c r="C225" s="37"/>
      <c r="D225" s="37"/>
      <c r="E225" s="38"/>
      <c r="F225" s="37"/>
      <c r="G225" s="38"/>
    </row>
    <row r="226" spans="1:11" s="30" customFormat="1" ht="18" customHeight="1">
      <c r="A226" s="8" t="s">
        <v>388</v>
      </c>
      <c r="B226" s="9" t="s">
        <v>48</v>
      </c>
      <c r="C226" s="8" t="s">
        <v>49</v>
      </c>
      <c r="D226" s="10" t="s">
        <v>50</v>
      </c>
      <c r="E226" s="9" t="s">
        <v>51</v>
      </c>
      <c r="F226" s="9" t="s">
        <v>52</v>
      </c>
      <c r="G226" s="9" t="s">
        <v>53</v>
      </c>
    </row>
    <row r="227" spans="1:11" s="31" customFormat="1" ht="25.5">
      <c r="A227" s="32" t="s">
        <v>54</v>
      </c>
      <c r="B227" s="33" t="s">
        <v>219</v>
      </c>
      <c r="C227" s="32" t="s">
        <v>223</v>
      </c>
      <c r="D227" s="34" t="s">
        <v>2</v>
      </c>
      <c r="E227" s="35">
        <v>1</v>
      </c>
      <c r="F227" s="36">
        <f>G227</f>
        <v>230.07999999999998</v>
      </c>
      <c r="G227" s="36">
        <f>SUM(G228:G231)</f>
        <v>230.07999999999998</v>
      </c>
      <c r="J227" s="45"/>
      <c r="K227" s="59"/>
    </row>
    <row r="228" spans="1:11" s="31" customFormat="1" ht="24" customHeight="1">
      <c r="A228" s="19" t="s">
        <v>59</v>
      </c>
      <c r="B228" s="20">
        <v>88315</v>
      </c>
      <c r="C228" s="19" t="s">
        <v>220</v>
      </c>
      <c r="D228" s="21" t="s">
        <v>39</v>
      </c>
      <c r="E228" s="22">
        <v>1.32</v>
      </c>
      <c r="F228" s="23">
        <v>18.36</v>
      </c>
      <c r="G228" s="23">
        <f>ROUND(F228*E228,2)</f>
        <v>24.24</v>
      </c>
      <c r="J228" s="45"/>
      <c r="K228" s="59"/>
    </row>
    <row r="229" spans="1:11" s="31" customFormat="1" ht="24" customHeight="1">
      <c r="A229" s="19" t="s">
        <v>59</v>
      </c>
      <c r="B229" s="20">
        <v>88251</v>
      </c>
      <c r="C229" s="19" t="s">
        <v>221</v>
      </c>
      <c r="D229" s="21" t="s">
        <v>39</v>
      </c>
      <c r="E229" s="22">
        <v>1.32</v>
      </c>
      <c r="F229" s="23">
        <v>14.6</v>
      </c>
      <c r="G229" s="23">
        <f>ROUND(F229*E229,2)</f>
        <v>19.27</v>
      </c>
      <c r="J229" s="45"/>
      <c r="K229" s="59"/>
    </row>
    <row r="230" spans="1:11" s="31" customFormat="1">
      <c r="A230" s="24" t="s">
        <v>62</v>
      </c>
      <c r="B230" s="25" t="s">
        <v>421</v>
      </c>
      <c r="C230" s="24" t="s">
        <v>222</v>
      </c>
      <c r="D230" s="26" t="s">
        <v>2</v>
      </c>
      <c r="E230" s="27">
        <v>1.05</v>
      </c>
      <c r="F230" s="28">
        <f>177.69</f>
        <v>177.69</v>
      </c>
      <c r="G230" s="28">
        <f>ROUND(F230*E230,2)</f>
        <v>186.57</v>
      </c>
    </row>
    <row r="231" spans="1:11" s="30" customFormat="1">
      <c r="A231" s="37"/>
      <c r="B231" s="37"/>
      <c r="C231" s="37"/>
      <c r="D231" s="37"/>
      <c r="E231" s="38"/>
      <c r="F231" s="37"/>
      <c r="G231" s="38"/>
    </row>
    <row r="232" spans="1:11" s="30" customFormat="1" ht="18" customHeight="1">
      <c r="A232" s="8" t="s">
        <v>389</v>
      </c>
      <c r="B232" s="9" t="s">
        <v>48</v>
      </c>
      <c r="C232" s="8" t="s">
        <v>49</v>
      </c>
      <c r="D232" s="10" t="s">
        <v>50</v>
      </c>
      <c r="E232" s="9" t="s">
        <v>51</v>
      </c>
      <c r="F232" s="9" t="s">
        <v>52</v>
      </c>
      <c r="G232" s="9" t="s">
        <v>53</v>
      </c>
    </row>
    <row r="233" spans="1:11" s="30" customFormat="1" ht="38.25">
      <c r="A233" s="32" t="s">
        <v>54</v>
      </c>
      <c r="B233" s="33" t="s">
        <v>217</v>
      </c>
      <c r="C233" s="32" t="s">
        <v>390</v>
      </c>
      <c r="D233" s="34" t="s">
        <v>218</v>
      </c>
      <c r="E233" s="35">
        <v>1</v>
      </c>
      <c r="F233" s="36">
        <v>704.01</v>
      </c>
      <c r="G233" s="36">
        <v>704.01</v>
      </c>
      <c r="J233" s="29"/>
    </row>
    <row r="234" spans="1:11" s="30" customFormat="1" ht="38.25">
      <c r="A234" s="19" t="s">
        <v>59</v>
      </c>
      <c r="B234" s="20" t="s">
        <v>391</v>
      </c>
      <c r="C234" s="19" t="s">
        <v>392</v>
      </c>
      <c r="D234" s="21" t="s">
        <v>75</v>
      </c>
      <c r="E234" s="22">
        <v>0.13500000000000001</v>
      </c>
      <c r="F234" s="23">
        <v>281.23</v>
      </c>
      <c r="G234" s="23">
        <v>37.97</v>
      </c>
    </row>
    <row r="235" spans="1:11" s="30" customFormat="1" ht="24" customHeight="1">
      <c r="A235" s="19" t="s">
        <v>59</v>
      </c>
      <c r="B235" s="20" t="s">
        <v>394</v>
      </c>
      <c r="C235" s="19" t="s">
        <v>316</v>
      </c>
      <c r="D235" s="21" t="s">
        <v>75</v>
      </c>
      <c r="E235" s="22">
        <v>0.13500000000000001</v>
      </c>
      <c r="F235" s="23">
        <v>44.98</v>
      </c>
      <c r="G235" s="23">
        <v>6.07</v>
      </c>
    </row>
    <row r="236" spans="1:11" s="30" customFormat="1" ht="24" customHeight="1">
      <c r="A236" s="19" t="s">
        <v>59</v>
      </c>
      <c r="B236" s="20" t="s">
        <v>395</v>
      </c>
      <c r="C236" s="19" t="s">
        <v>114</v>
      </c>
      <c r="D236" s="21" t="s">
        <v>39</v>
      </c>
      <c r="E236" s="22">
        <v>2</v>
      </c>
      <c r="F236" s="23">
        <v>18.46</v>
      </c>
      <c r="G236" s="23">
        <v>36.92</v>
      </c>
    </row>
    <row r="237" spans="1:11" s="30" customFormat="1" ht="24" customHeight="1">
      <c r="A237" s="19" t="s">
        <v>59</v>
      </c>
      <c r="B237" s="20" t="s">
        <v>396</v>
      </c>
      <c r="C237" s="19" t="s">
        <v>40</v>
      </c>
      <c r="D237" s="21" t="s">
        <v>39</v>
      </c>
      <c r="E237" s="22">
        <v>2</v>
      </c>
      <c r="F237" s="23">
        <v>13.23</v>
      </c>
      <c r="G237" s="23">
        <v>26.46</v>
      </c>
    </row>
    <row r="238" spans="1:11" s="30" customFormat="1" ht="24" customHeight="1">
      <c r="A238" s="19" t="s">
        <v>59</v>
      </c>
      <c r="B238" s="20" t="s">
        <v>397</v>
      </c>
      <c r="C238" s="19" t="s">
        <v>399</v>
      </c>
      <c r="D238" s="21" t="s">
        <v>75</v>
      </c>
      <c r="E238" s="22">
        <v>0.13500000000000001</v>
      </c>
      <c r="F238" s="23">
        <v>72.09</v>
      </c>
      <c r="G238" s="23" t="s">
        <v>393</v>
      </c>
    </row>
    <row r="239" spans="1:11" s="30" customFormat="1" ht="25.5">
      <c r="A239" s="24" t="s">
        <v>62</v>
      </c>
      <c r="B239" s="25" t="s">
        <v>398</v>
      </c>
      <c r="C239" s="24" t="s">
        <v>386</v>
      </c>
      <c r="D239" s="26" t="s">
        <v>218</v>
      </c>
      <c r="E239" s="27">
        <v>1</v>
      </c>
      <c r="F239" s="28">
        <v>586.87</v>
      </c>
      <c r="G239" s="28">
        <v>586.87</v>
      </c>
    </row>
    <row r="240" spans="1:11" s="30" customFormat="1">
      <c r="A240" s="37"/>
      <c r="B240" s="37"/>
      <c r="C240" s="37"/>
      <c r="D240" s="37"/>
      <c r="E240" s="38"/>
      <c r="F240" s="37"/>
      <c r="G240" s="38"/>
    </row>
    <row r="241" spans="1:7" s="30" customFormat="1" ht="18" customHeight="1">
      <c r="A241" s="8" t="s">
        <v>400</v>
      </c>
      <c r="B241" s="9" t="s">
        <v>48</v>
      </c>
      <c r="C241" s="8" t="s">
        <v>49</v>
      </c>
      <c r="D241" s="10" t="s">
        <v>50</v>
      </c>
      <c r="E241" s="9" t="s">
        <v>51</v>
      </c>
      <c r="F241" s="9" t="s">
        <v>52</v>
      </c>
      <c r="G241" s="9" t="s">
        <v>53</v>
      </c>
    </row>
    <row r="242" spans="1:7" s="30" customFormat="1" ht="38.25">
      <c r="A242" s="32" t="s">
        <v>54</v>
      </c>
      <c r="B242" s="33" t="s">
        <v>192</v>
      </c>
      <c r="C242" s="32" t="s">
        <v>191</v>
      </c>
      <c r="D242" s="34" t="s">
        <v>75</v>
      </c>
      <c r="E242" s="35">
        <v>1</v>
      </c>
      <c r="F242" s="36">
        <v>2.4700000000000002</v>
      </c>
      <c r="G242" s="36">
        <v>2.4700000000000002</v>
      </c>
    </row>
    <row r="243" spans="1:7" s="30" customFormat="1" ht="38.25">
      <c r="A243" s="19" t="s">
        <v>59</v>
      </c>
      <c r="B243" s="20">
        <v>5851</v>
      </c>
      <c r="C243" s="19" t="s">
        <v>401</v>
      </c>
      <c r="D243" s="21" t="s">
        <v>42</v>
      </c>
      <c r="E243" s="22">
        <v>9.3457999999999996E-3</v>
      </c>
      <c r="F243" s="23">
        <v>139.16999999999999</v>
      </c>
      <c r="G243" s="23">
        <v>1.3</v>
      </c>
    </row>
    <row r="244" spans="1:7" s="30" customFormat="1" ht="24" customHeight="1">
      <c r="A244" s="19" t="s">
        <v>59</v>
      </c>
      <c r="B244" s="20">
        <v>5944</v>
      </c>
      <c r="C244" s="19" t="s">
        <v>402</v>
      </c>
      <c r="D244" s="21" t="s">
        <v>42</v>
      </c>
      <c r="E244" s="22">
        <v>5.4206000000000002E-3</v>
      </c>
      <c r="F244" s="23">
        <v>133.72</v>
      </c>
      <c r="G244" s="23">
        <v>0.72</v>
      </c>
    </row>
    <row r="245" spans="1:7" s="30" customFormat="1" ht="24" customHeight="1">
      <c r="A245" s="19" t="s">
        <v>59</v>
      </c>
      <c r="B245" s="20">
        <v>5946</v>
      </c>
      <c r="C245" s="19" t="s">
        <v>403</v>
      </c>
      <c r="D245" s="21" t="s">
        <v>79</v>
      </c>
      <c r="E245" s="22">
        <v>3.9252000000000002E-3</v>
      </c>
      <c r="F245" s="23">
        <v>55.51</v>
      </c>
      <c r="G245" s="23">
        <v>0.21</v>
      </c>
    </row>
    <row r="246" spans="1:7" s="30" customFormat="1" ht="24" customHeight="1">
      <c r="A246" s="19" t="s">
        <v>59</v>
      </c>
      <c r="B246" s="20">
        <v>88316</v>
      </c>
      <c r="C246" s="19" t="s">
        <v>40</v>
      </c>
      <c r="D246" s="21" t="s">
        <v>39</v>
      </c>
      <c r="E246" s="22">
        <v>1.8691599999999999E-2</v>
      </c>
      <c r="F246" s="23">
        <v>13.23</v>
      </c>
      <c r="G246" s="23">
        <v>0.24</v>
      </c>
    </row>
    <row r="247" spans="1:7" s="30" customFormat="1">
      <c r="A247" s="37"/>
      <c r="B247" s="37"/>
      <c r="C247" s="37"/>
      <c r="D247" s="37"/>
      <c r="E247" s="38"/>
      <c r="F247" s="37"/>
      <c r="G247" s="38"/>
    </row>
    <row r="248" spans="1:7" s="30" customFormat="1" ht="18" customHeight="1">
      <c r="A248" s="8" t="s">
        <v>227</v>
      </c>
      <c r="B248" s="9" t="s">
        <v>48</v>
      </c>
      <c r="C248" s="8" t="s">
        <v>49</v>
      </c>
      <c r="D248" s="10" t="s">
        <v>50</v>
      </c>
      <c r="E248" s="9" t="s">
        <v>51</v>
      </c>
      <c r="F248" s="9" t="s">
        <v>52</v>
      </c>
      <c r="G248" s="9" t="s">
        <v>53</v>
      </c>
    </row>
    <row r="249" spans="1:7" s="30" customFormat="1" ht="24" customHeight="1">
      <c r="A249" s="11" t="s">
        <v>54</v>
      </c>
      <c r="B249" s="12">
        <v>5914389</v>
      </c>
      <c r="C249" s="11" t="s">
        <v>189</v>
      </c>
      <c r="D249" s="13" t="s">
        <v>4</v>
      </c>
      <c r="E249" s="14">
        <v>1</v>
      </c>
      <c r="F249" s="15">
        <v>0.42</v>
      </c>
      <c r="G249" s="15">
        <v>0.42</v>
      </c>
    </row>
    <row r="250" spans="1:7" s="30" customFormat="1" ht="25.5">
      <c r="A250" s="19" t="s">
        <v>59</v>
      </c>
      <c r="B250" s="20" t="s">
        <v>404</v>
      </c>
      <c r="C250" s="19" t="s">
        <v>405</v>
      </c>
      <c r="D250" s="21" t="s">
        <v>42</v>
      </c>
      <c r="E250" s="22">
        <v>1</v>
      </c>
      <c r="F250" s="23">
        <v>0.42</v>
      </c>
      <c r="G250" s="23">
        <v>0.42</v>
      </c>
    </row>
    <row r="251" spans="1:7" s="30" customFormat="1">
      <c r="A251" s="16"/>
      <c r="B251" s="16"/>
      <c r="C251" s="16"/>
      <c r="D251" s="16"/>
      <c r="E251" s="17"/>
      <c r="F251" s="16"/>
      <c r="G251" s="17"/>
    </row>
    <row r="252" spans="1:7" s="31" customFormat="1" ht="18" customHeight="1">
      <c r="A252" s="8" t="s">
        <v>228</v>
      </c>
      <c r="B252" s="9" t="s">
        <v>48</v>
      </c>
      <c r="C252" s="8" t="s">
        <v>49</v>
      </c>
      <c r="D252" s="10" t="s">
        <v>50</v>
      </c>
      <c r="E252" s="9" t="s">
        <v>51</v>
      </c>
      <c r="F252" s="9" t="s">
        <v>52</v>
      </c>
      <c r="G252" s="9" t="s">
        <v>53</v>
      </c>
    </row>
    <row r="253" spans="1:7" s="31" customFormat="1" ht="24" customHeight="1">
      <c r="A253" s="11" t="s">
        <v>54</v>
      </c>
      <c r="B253" s="12" t="s">
        <v>190</v>
      </c>
      <c r="C253" s="11" t="s">
        <v>406</v>
      </c>
      <c r="D253" s="34" t="s">
        <v>75</v>
      </c>
      <c r="E253" s="14">
        <v>1</v>
      </c>
      <c r="F253" s="15">
        <v>15.21</v>
      </c>
      <c r="G253" s="15">
        <v>15.21</v>
      </c>
    </row>
    <row r="254" spans="1:7" s="31" customFormat="1" ht="25.5">
      <c r="A254" s="19" t="s">
        <v>59</v>
      </c>
      <c r="B254" s="20" t="s">
        <v>396</v>
      </c>
      <c r="C254" s="19" t="s">
        <v>40</v>
      </c>
      <c r="D254" s="21" t="s">
        <v>39</v>
      </c>
      <c r="E254" s="22">
        <v>1.1499999999999999</v>
      </c>
      <c r="F254" s="23">
        <v>13.23</v>
      </c>
      <c r="G254" s="23">
        <v>15.21</v>
      </c>
    </row>
    <row r="255" spans="1:7" s="31" customFormat="1">
      <c r="A255" s="16"/>
      <c r="B255" s="16"/>
      <c r="C255" s="16"/>
      <c r="D255" s="16"/>
      <c r="E255" s="17"/>
      <c r="F255" s="16"/>
      <c r="G255" s="17"/>
    </row>
    <row r="256" spans="1:7" s="31" customFormat="1" ht="18" customHeight="1">
      <c r="A256" s="8" t="s">
        <v>408</v>
      </c>
      <c r="B256" s="9" t="s">
        <v>48</v>
      </c>
      <c r="C256" s="8" t="s">
        <v>49</v>
      </c>
      <c r="D256" s="10" t="s">
        <v>50</v>
      </c>
      <c r="E256" s="9" t="s">
        <v>51</v>
      </c>
      <c r="F256" s="9" t="s">
        <v>52</v>
      </c>
      <c r="G256" s="9" t="s">
        <v>53</v>
      </c>
    </row>
    <row r="257" spans="1:7" s="31" customFormat="1" ht="24" customHeight="1">
      <c r="A257" s="11" t="s">
        <v>54</v>
      </c>
      <c r="B257" s="12" t="s">
        <v>257</v>
      </c>
      <c r="C257" s="11" t="s">
        <v>274</v>
      </c>
      <c r="D257" s="13" t="s">
        <v>35</v>
      </c>
      <c r="E257" s="14">
        <v>1</v>
      </c>
      <c r="F257" s="15">
        <v>93.08</v>
      </c>
      <c r="G257" s="15">
        <f>SUM(G258:G260)</f>
        <v>40.479999999999997</v>
      </c>
    </row>
    <row r="258" spans="1:7" s="31" customFormat="1" ht="25.5">
      <c r="A258" s="19" t="s">
        <v>59</v>
      </c>
      <c r="B258" s="20">
        <v>88441</v>
      </c>
      <c r="C258" s="19" t="s">
        <v>101</v>
      </c>
      <c r="D258" s="21" t="s">
        <v>39</v>
      </c>
      <c r="E258" s="22">
        <v>0.08</v>
      </c>
      <c r="F258" s="23">
        <v>17.809999999999999</v>
      </c>
      <c r="G258" s="23">
        <f>ROUND(F258*E258,2)</f>
        <v>1.42</v>
      </c>
    </row>
    <row r="259" spans="1:7" s="31" customFormat="1" ht="25.5">
      <c r="A259" s="19" t="s">
        <v>59</v>
      </c>
      <c r="B259" s="20">
        <v>98520</v>
      </c>
      <c r="C259" s="19" t="s">
        <v>193</v>
      </c>
      <c r="D259" s="21" t="s">
        <v>2</v>
      </c>
      <c r="E259" s="22">
        <v>0.12</v>
      </c>
      <c r="F259" s="23">
        <v>3.31</v>
      </c>
      <c r="G259" s="23">
        <f>ROUND(F259*E259,2)</f>
        <v>0.4</v>
      </c>
    </row>
    <row r="260" spans="1:7" s="31" customFormat="1">
      <c r="A260" s="24" t="s">
        <v>62</v>
      </c>
      <c r="B260" s="25" t="s">
        <v>422</v>
      </c>
      <c r="C260" s="24" t="s">
        <v>224</v>
      </c>
      <c r="D260" s="26" t="s">
        <v>35</v>
      </c>
      <c r="E260" s="27">
        <v>1</v>
      </c>
      <c r="F260" s="28">
        <v>38.659999999999997</v>
      </c>
      <c r="G260" s="28">
        <f>ROUND(F260*E260,2)</f>
        <v>38.659999999999997</v>
      </c>
    </row>
    <row r="261" spans="1:7" s="31" customFormat="1">
      <c r="A261" s="37"/>
      <c r="B261" s="37"/>
      <c r="C261" s="37"/>
      <c r="D261" s="37"/>
      <c r="E261" s="38"/>
      <c r="F261" s="37"/>
      <c r="G261" s="38"/>
    </row>
    <row r="262" spans="1:7" s="40" customFormat="1" ht="18" customHeight="1">
      <c r="A262" s="8" t="s">
        <v>409</v>
      </c>
      <c r="B262" s="9" t="s">
        <v>48</v>
      </c>
      <c r="C262" s="8" t="s">
        <v>49</v>
      </c>
      <c r="D262" s="10" t="s">
        <v>50</v>
      </c>
      <c r="E262" s="9" t="s">
        <v>51</v>
      </c>
      <c r="F262" s="9" t="s">
        <v>52</v>
      </c>
      <c r="G262" s="9" t="s">
        <v>53</v>
      </c>
    </row>
    <row r="263" spans="1:7" s="31" customFormat="1" ht="24" customHeight="1">
      <c r="A263" s="11" t="s">
        <v>54</v>
      </c>
      <c r="B263" s="12" t="s">
        <v>258</v>
      </c>
      <c r="C263" s="11" t="s">
        <v>275</v>
      </c>
      <c r="D263" s="13" t="s">
        <v>82</v>
      </c>
      <c r="E263" s="14" t="s">
        <v>35</v>
      </c>
      <c r="F263" s="15">
        <f>G263</f>
        <v>38.9</v>
      </c>
      <c r="G263" s="15">
        <f>SUM(G264:G266)</f>
        <v>38.9</v>
      </c>
    </row>
    <row r="264" spans="1:7" s="31" customFormat="1" ht="25.5">
      <c r="A264" s="19" t="s">
        <v>59</v>
      </c>
      <c r="B264" s="20">
        <v>88441</v>
      </c>
      <c r="C264" s="19" t="s">
        <v>101</v>
      </c>
      <c r="D264" s="21" t="s">
        <v>39</v>
      </c>
      <c r="E264" s="22">
        <v>0.08</v>
      </c>
      <c r="F264" s="23">
        <v>17.809999999999999</v>
      </c>
      <c r="G264" s="23">
        <f>ROUND(F264*E264,2)</f>
        <v>1.42</v>
      </c>
    </row>
    <row r="265" spans="1:7" s="31" customFormat="1" ht="25.5">
      <c r="A265" s="19" t="s">
        <v>59</v>
      </c>
      <c r="B265" s="20">
        <v>98520</v>
      </c>
      <c r="C265" s="19" t="s">
        <v>193</v>
      </c>
      <c r="D265" s="21" t="s">
        <v>2</v>
      </c>
      <c r="E265" s="22">
        <v>0.12</v>
      </c>
      <c r="F265" s="23">
        <v>3.31</v>
      </c>
      <c r="G265" s="23">
        <f>ROUND(F265*E265,2)</f>
        <v>0.4</v>
      </c>
    </row>
    <row r="266" spans="1:7" s="31" customFormat="1">
      <c r="A266" s="24" t="s">
        <v>62</v>
      </c>
      <c r="B266" s="25" t="s">
        <v>423</v>
      </c>
      <c r="C266" s="24" t="s">
        <v>225</v>
      </c>
      <c r="D266" s="26" t="s">
        <v>35</v>
      </c>
      <c r="E266" s="27">
        <v>1</v>
      </c>
      <c r="F266" s="28">
        <v>37.08</v>
      </c>
      <c r="G266" s="28">
        <f>ROUND(F266*E266,2)</f>
        <v>37.08</v>
      </c>
    </row>
    <row r="267" spans="1:7" s="31" customFormat="1">
      <c r="A267" s="37"/>
      <c r="B267" s="37"/>
      <c r="C267" s="37"/>
      <c r="D267" s="37"/>
      <c r="E267" s="38"/>
      <c r="F267" s="37"/>
      <c r="G267" s="38"/>
    </row>
    <row r="268" spans="1:7" s="31" customFormat="1" ht="18" customHeight="1">
      <c r="A268" s="8" t="s">
        <v>407</v>
      </c>
      <c r="B268" s="9" t="s">
        <v>48</v>
      </c>
      <c r="C268" s="8" t="s">
        <v>49</v>
      </c>
      <c r="D268" s="10" t="s">
        <v>50</v>
      </c>
      <c r="E268" s="9" t="s">
        <v>51</v>
      </c>
      <c r="F268" s="9" t="s">
        <v>52</v>
      </c>
      <c r="G268" s="9" t="s">
        <v>53</v>
      </c>
    </row>
    <row r="269" spans="1:7" s="31" customFormat="1">
      <c r="A269" s="32" t="s">
        <v>54</v>
      </c>
      <c r="B269" s="33">
        <v>98520</v>
      </c>
      <c r="C269" s="32" t="s">
        <v>193</v>
      </c>
      <c r="D269" s="34" t="s">
        <v>82</v>
      </c>
      <c r="E269" s="35">
        <v>1</v>
      </c>
      <c r="F269" s="36">
        <v>3.31</v>
      </c>
      <c r="G269" s="36">
        <v>3.31</v>
      </c>
    </row>
    <row r="270" spans="1:7" s="31" customFormat="1" ht="24" customHeight="1">
      <c r="A270" s="19" t="s">
        <v>59</v>
      </c>
      <c r="B270" s="20" t="s">
        <v>80</v>
      </c>
      <c r="C270" s="19" t="s">
        <v>40</v>
      </c>
      <c r="D270" s="21" t="s">
        <v>39</v>
      </c>
      <c r="E270" s="22">
        <v>6.3100000000000003E-2</v>
      </c>
      <c r="F270" s="23">
        <v>13.23</v>
      </c>
      <c r="G270" s="23">
        <v>0.83</v>
      </c>
    </row>
    <row r="271" spans="1:7" s="31" customFormat="1" ht="24" customHeight="1">
      <c r="A271" s="19" t="s">
        <v>59</v>
      </c>
      <c r="B271" s="20" t="s">
        <v>100</v>
      </c>
      <c r="C271" s="19" t="s">
        <v>101</v>
      </c>
      <c r="D271" s="21" t="s">
        <v>39</v>
      </c>
      <c r="E271" s="22">
        <v>1.5800000000000002E-2</v>
      </c>
      <c r="F271" s="23">
        <v>17.809999999999999</v>
      </c>
      <c r="G271" s="23">
        <v>0.28000000000000003</v>
      </c>
    </row>
    <row r="272" spans="1:7" s="31" customFormat="1">
      <c r="A272" s="24" t="s">
        <v>62</v>
      </c>
      <c r="B272" s="25">
        <v>3123</v>
      </c>
      <c r="C272" s="24" t="s">
        <v>410</v>
      </c>
      <c r="D272" s="26" t="s">
        <v>168</v>
      </c>
      <c r="E272" s="27">
        <v>0.1</v>
      </c>
      <c r="F272" s="28">
        <v>1.54</v>
      </c>
      <c r="G272" s="28">
        <v>0.15</v>
      </c>
    </row>
    <row r="273" spans="1:7" s="31" customFormat="1">
      <c r="A273" s="24" t="s">
        <v>62</v>
      </c>
      <c r="B273" s="25">
        <v>38125</v>
      </c>
      <c r="C273" s="24" t="s">
        <v>411</v>
      </c>
      <c r="D273" s="26" t="s">
        <v>168</v>
      </c>
      <c r="E273" s="27">
        <v>2.5</v>
      </c>
      <c r="F273" s="28">
        <v>0.82</v>
      </c>
      <c r="G273" s="28">
        <v>2.0499999999999998</v>
      </c>
    </row>
    <row r="274" spans="1:7" s="31" customFormat="1">
      <c r="A274" s="37"/>
      <c r="B274" s="37"/>
      <c r="C274" s="37"/>
      <c r="D274" s="37"/>
      <c r="E274" s="38"/>
      <c r="F274" s="37"/>
      <c r="G274" s="38"/>
    </row>
    <row r="275" spans="1:7" s="40" customFormat="1" ht="18" customHeight="1">
      <c r="A275" s="8" t="s">
        <v>233</v>
      </c>
      <c r="B275" s="9" t="s">
        <v>48</v>
      </c>
      <c r="C275" s="8" t="s">
        <v>49</v>
      </c>
      <c r="D275" s="10" t="s">
        <v>50</v>
      </c>
      <c r="E275" s="9" t="s">
        <v>51</v>
      </c>
      <c r="F275" s="9" t="s">
        <v>52</v>
      </c>
      <c r="G275" s="9" t="s">
        <v>53</v>
      </c>
    </row>
    <row r="276" spans="1:7" s="31" customFormat="1" ht="24" customHeight="1">
      <c r="A276" s="11" t="s">
        <v>54</v>
      </c>
      <c r="B276" s="12" t="s">
        <v>259</v>
      </c>
      <c r="C276" s="11" t="s">
        <v>276</v>
      </c>
      <c r="D276" s="13" t="s">
        <v>82</v>
      </c>
      <c r="E276" s="14">
        <v>1</v>
      </c>
      <c r="F276" s="15">
        <f>G276</f>
        <v>27.27</v>
      </c>
      <c r="G276" s="15">
        <f>SUM(G277:G279)</f>
        <v>27.27</v>
      </c>
    </row>
    <row r="277" spans="1:7" s="31" customFormat="1" ht="25.5">
      <c r="A277" s="19" t="s">
        <v>59</v>
      </c>
      <c r="B277" s="20">
        <v>88441</v>
      </c>
      <c r="C277" s="19" t="s">
        <v>101</v>
      </c>
      <c r="D277" s="21" t="s">
        <v>39</v>
      </c>
      <c r="E277" s="22">
        <v>0.08</v>
      </c>
      <c r="F277" s="23">
        <v>17.809999999999999</v>
      </c>
      <c r="G277" s="23">
        <f>ROUND(F277*E277,2)</f>
        <v>1.42</v>
      </c>
    </row>
    <row r="278" spans="1:7" s="31" customFormat="1" ht="25.5">
      <c r="A278" s="19" t="s">
        <v>59</v>
      </c>
      <c r="B278" s="20">
        <v>98520</v>
      </c>
      <c r="C278" s="19" t="s">
        <v>193</v>
      </c>
      <c r="D278" s="21" t="s">
        <v>2</v>
      </c>
      <c r="E278" s="22">
        <v>0.12</v>
      </c>
      <c r="F278" s="23">
        <v>3.31</v>
      </c>
      <c r="G278" s="23">
        <f>ROUND(F278*E278,2)</f>
        <v>0.4</v>
      </c>
    </row>
    <row r="279" spans="1:7" s="31" customFormat="1">
      <c r="A279" s="24" t="s">
        <v>62</v>
      </c>
      <c r="B279" s="25" t="s">
        <v>424</v>
      </c>
      <c r="C279" s="24" t="s">
        <v>452</v>
      </c>
      <c r="D279" s="26" t="s">
        <v>35</v>
      </c>
      <c r="E279" s="27">
        <v>1</v>
      </c>
      <c r="F279" s="28">
        <v>25.45</v>
      </c>
      <c r="G279" s="28">
        <f>ROUND(F279*E279,2)</f>
        <v>25.45</v>
      </c>
    </row>
    <row r="280" spans="1:7" s="44" customFormat="1">
      <c r="A280" s="37"/>
      <c r="B280" s="37"/>
      <c r="C280" s="37"/>
      <c r="D280" s="37"/>
      <c r="E280" s="38"/>
      <c r="F280" s="37"/>
      <c r="G280" s="38"/>
    </row>
    <row r="281" spans="1:7" s="44" customFormat="1" ht="18" customHeight="1">
      <c r="A281" s="8" t="s">
        <v>234</v>
      </c>
      <c r="B281" s="9" t="s">
        <v>48</v>
      </c>
      <c r="C281" s="8" t="s">
        <v>49</v>
      </c>
      <c r="D281" s="10" t="s">
        <v>50</v>
      </c>
      <c r="E281" s="9" t="s">
        <v>51</v>
      </c>
      <c r="F281" s="9" t="s">
        <v>52</v>
      </c>
      <c r="G281" s="9" t="s">
        <v>53</v>
      </c>
    </row>
    <row r="282" spans="1:7" s="44" customFormat="1">
      <c r="A282" s="32" t="s">
        <v>54</v>
      </c>
      <c r="B282" s="33" t="s">
        <v>260</v>
      </c>
      <c r="C282" s="32" t="s">
        <v>277</v>
      </c>
      <c r="D282" s="34" t="s">
        <v>82</v>
      </c>
      <c r="E282" s="35">
        <v>1</v>
      </c>
      <c r="F282" s="36">
        <f>G282</f>
        <v>22.54</v>
      </c>
      <c r="G282" s="36">
        <f>SUM(G283:G285)</f>
        <v>22.54</v>
      </c>
    </row>
    <row r="283" spans="1:7" s="31" customFormat="1" ht="25.5">
      <c r="A283" s="19" t="s">
        <v>59</v>
      </c>
      <c r="B283" s="20">
        <v>88441</v>
      </c>
      <c r="C283" s="19" t="s">
        <v>101</v>
      </c>
      <c r="D283" s="21" t="s">
        <v>39</v>
      </c>
      <c r="E283" s="22">
        <v>0.08</v>
      </c>
      <c r="F283" s="23">
        <v>17.809999999999999</v>
      </c>
      <c r="G283" s="23">
        <f>ROUND(F283*E283,2)</f>
        <v>1.42</v>
      </c>
    </row>
    <row r="284" spans="1:7" s="31" customFormat="1" ht="25.5">
      <c r="A284" s="19" t="s">
        <v>59</v>
      </c>
      <c r="B284" s="20">
        <v>98520</v>
      </c>
      <c r="C284" s="19" t="s">
        <v>193</v>
      </c>
      <c r="D284" s="21" t="s">
        <v>2</v>
      </c>
      <c r="E284" s="22">
        <v>0.12</v>
      </c>
      <c r="F284" s="23">
        <v>3.31</v>
      </c>
      <c r="G284" s="23">
        <f>ROUND(F284*E284,2)</f>
        <v>0.4</v>
      </c>
    </row>
    <row r="285" spans="1:7" s="31" customFormat="1">
      <c r="A285" s="24" t="s">
        <v>62</v>
      </c>
      <c r="B285" s="25" t="s">
        <v>425</v>
      </c>
      <c r="C285" s="24" t="s">
        <v>229</v>
      </c>
      <c r="D285" s="26" t="s">
        <v>35</v>
      </c>
      <c r="E285" s="27">
        <v>1</v>
      </c>
      <c r="F285" s="28">
        <v>20.72</v>
      </c>
      <c r="G285" s="28">
        <f>ROUND(F285*E285,2)</f>
        <v>20.72</v>
      </c>
    </row>
    <row r="286" spans="1:7" s="31" customFormat="1">
      <c r="A286" s="37"/>
      <c r="B286" s="37"/>
      <c r="C286" s="37"/>
      <c r="D286" s="37"/>
      <c r="E286" s="38"/>
      <c r="F286" s="37"/>
      <c r="G286" s="38"/>
    </row>
    <row r="287" spans="1:7" s="44" customFormat="1" ht="18" customHeight="1">
      <c r="A287" s="8" t="s">
        <v>235</v>
      </c>
      <c r="B287" s="9" t="s">
        <v>48</v>
      </c>
      <c r="C287" s="8" t="s">
        <v>49</v>
      </c>
      <c r="D287" s="10" t="s">
        <v>50</v>
      </c>
      <c r="E287" s="9" t="s">
        <v>51</v>
      </c>
      <c r="F287" s="9" t="s">
        <v>52</v>
      </c>
      <c r="G287" s="9" t="s">
        <v>53</v>
      </c>
    </row>
    <row r="288" spans="1:7" s="44" customFormat="1">
      <c r="A288" s="32" t="s">
        <v>54</v>
      </c>
      <c r="B288" s="33" t="s">
        <v>261</v>
      </c>
      <c r="C288" s="32" t="s">
        <v>278</v>
      </c>
      <c r="D288" s="34" t="s">
        <v>82</v>
      </c>
      <c r="E288" s="35">
        <v>1</v>
      </c>
      <c r="F288" s="36">
        <f>G288</f>
        <v>43.82</v>
      </c>
      <c r="G288" s="36">
        <f>SUM(G289:G291)</f>
        <v>43.82</v>
      </c>
    </row>
    <row r="289" spans="1:7" s="31" customFormat="1" ht="25.5">
      <c r="A289" s="19" t="s">
        <v>59</v>
      </c>
      <c r="B289" s="20">
        <v>88441</v>
      </c>
      <c r="C289" s="19" t="s">
        <v>101</v>
      </c>
      <c r="D289" s="21" t="s">
        <v>39</v>
      </c>
      <c r="E289" s="22">
        <v>0.08</v>
      </c>
      <c r="F289" s="23">
        <v>17.809999999999999</v>
      </c>
      <c r="G289" s="23">
        <f>ROUND(F289*E289,2)</f>
        <v>1.42</v>
      </c>
    </row>
    <row r="290" spans="1:7" s="31" customFormat="1" ht="25.5">
      <c r="A290" s="19" t="s">
        <v>59</v>
      </c>
      <c r="B290" s="20">
        <v>98520</v>
      </c>
      <c r="C290" s="19" t="s">
        <v>193</v>
      </c>
      <c r="D290" s="21" t="s">
        <v>2</v>
      </c>
      <c r="E290" s="22">
        <v>0.12</v>
      </c>
      <c r="F290" s="23">
        <v>3.31</v>
      </c>
      <c r="G290" s="23">
        <f>ROUND(F290*E290,2)</f>
        <v>0.4</v>
      </c>
    </row>
    <row r="291" spans="1:7" s="31" customFormat="1">
      <c r="A291" s="24" t="s">
        <v>62</v>
      </c>
      <c r="B291" s="25" t="s">
        <v>426</v>
      </c>
      <c r="C291" s="24" t="s">
        <v>230</v>
      </c>
      <c r="D291" s="26" t="s">
        <v>35</v>
      </c>
      <c r="E291" s="27">
        <v>1</v>
      </c>
      <c r="F291" s="28">
        <v>42</v>
      </c>
      <c r="G291" s="28">
        <f>ROUND(F291*E291,2)</f>
        <v>42</v>
      </c>
    </row>
    <row r="292" spans="1:7" s="44" customFormat="1">
      <c r="A292" s="37"/>
      <c r="B292" s="37"/>
      <c r="C292" s="37"/>
      <c r="D292" s="37"/>
      <c r="E292" s="38"/>
      <c r="F292" s="37"/>
      <c r="G292" s="38"/>
    </row>
    <row r="293" spans="1:7" s="44" customFormat="1" ht="18" customHeight="1">
      <c r="A293" s="8" t="s">
        <v>236</v>
      </c>
      <c r="B293" s="9" t="s">
        <v>48</v>
      </c>
      <c r="C293" s="8" t="s">
        <v>49</v>
      </c>
      <c r="D293" s="10" t="s">
        <v>50</v>
      </c>
      <c r="E293" s="9" t="s">
        <v>51</v>
      </c>
      <c r="F293" s="9" t="s">
        <v>52</v>
      </c>
      <c r="G293" s="9" t="s">
        <v>53</v>
      </c>
    </row>
    <row r="294" spans="1:7" s="44" customFormat="1">
      <c r="A294" s="32" t="s">
        <v>54</v>
      </c>
      <c r="B294" s="33" t="s">
        <v>262</v>
      </c>
      <c r="C294" s="32" t="s">
        <v>279</v>
      </c>
      <c r="D294" s="34" t="s">
        <v>82</v>
      </c>
      <c r="E294" s="35">
        <v>1</v>
      </c>
      <c r="F294" s="36">
        <f>G294</f>
        <v>43.82</v>
      </c>
      <c r="G294" s="36">
        <f>SUM(G295:G297)</f>
        <v>43.82</v>
      </c>
    </row>
    <row r="295" spans="1:7" s="31" customFormat="1" ht="25.5">
      <c r="A295" s="19" t="s">
        <v>59</v>
      </c>
      <c r="B295" s="20">
        <v>88441</v>
      </c>
      <c r="C295" s="19" t="s">
        <v>101</v>
      </c>
      <c r="D295" s="21" t="s">
        <v>39</v>
      </c>
      <c r="E295" s="22">
        <v>0.08</v>
      </c>
      <c r="F295" s="23">
        <v>17.809999999999999</v>
      </c>
      <c r="G295" s="23">
        <f>ROUND(F295*E295,2)</f>
        <v>1.42</v>
      </c>
    </row>
    <row r="296" spans="1:7" s="31" customFormat="1" ht="25.5">
      <c r="A296" s="19" t="s">
        <v>59</v>
      </c>
      <c r="B296" s="20">
        <v>98520</v>
      </c>
      <c r="C296" s="19" t="s">
        <v>193</v>
      </c>
      <c r="D296" s="21" t="s">
        <v>2</v>
      </c>
      <c r="E296" s="22">
        <v>0.12</v>
      </c>
      <c r="F296" s="23">
        <v>3.31</v>
      </c>
      <c r="G296" s="23">
        <f>ROUND(F296*E296,2)</f>
        <v>0.4</v>
      </c>
    </row>
    <row r="297" spans="1:7" s="31" customFormat="1">
      <c r="A297" s="24" t="s">
        <v>62</v>
      </c>
      <c r="B297" s="25" t="s">
        <v>427</v>
      </c>
      <c r="C297" s="24" t="s">
        <v>231</v>
      </c>
      <c r="D297" s="26" t="s">
        <v>35</v>
      </c>
      <c r="E297" s="27">
        <v>1</v>
      </c>
      <c r="F297" s="28">
        <v>42</v>
      </c>
      <c r="G297" s="28">
        <f>ROUND(F297*E297,2)</f>
        <v>42</v>
      </c>
    </row>
    <row r="298" spans="1:7" s="31" customFormat="1">
      <c r="A298" s="16"/>
      <c r="B298" s="16"/>
      <c r="C298" s="16"/>
      <c r="D298" s="16"/>
      <c r="E298" s="17"/>
      <c r="F298" s="16"/>
      <c r="G298" s="17"/>
    </row>
    <row r="299" spans="1:7" s="44" customFormat="1" ht="18" customHeight="1">
      <c r="A299" s="8" t="s">
        <v>237</v>
      </c>
      <c r="B299" s="9" t="s">
        <v>48</v>
      </c>
      <c r="C299" s="8" t="s">
        <v>49</v>
      </c>
      <c r="D299" s="10" t="s">
        <v>50</v>
      </c>
      <c r="E299" s="9" t="s">
        <v>51</v>
      </c>
      <c r="F299" s="9" t="s">
        <v>52</v>
      </c>
      <c r="G299" s="9" t="s">
        <v>53</v>
      </c>
    </row>
    <row r="300" spans="1:7" s="44" customFormat="1">
      <c r="A300" s="32" t="s">
        <v>54</v>
      </c>
      <c r="B300" s="33" t="s">
        <v>263</v>
      </c>
      <c r="C300" s="32" t="s">
        <v>280</v>
      </c>
      <c r="D300" s="34" t="s">
        <v>82</v>
      </c>
      <c r="E300" s="35">
        <v>1</v>
      </c>
      <c r="F300" s="36">
        <f>G300</f>
        <v>43.82</v>
      </c>
      <c r="G300" s="36">
        <f>SUM(G301:G303)</f>
        <v>43.82</v>
      </c>
    </row>
    <row r="301" spans="1:7" s="31" customFormat="1" ht="25.5">
      <c r="A301" s="19" t="s">
        <v>59</v>
      </c>
      <c r="B301" s="20">
        <v>88441</v>
      </c>
      <c r="C301" s="19" t="s">
        <v>101</v>
      </c>
      <c r="D301" s="21" t="s">
        <v>39</v>
      </c>
      <c r="E301" s="22">
        <v>0.08</v>
      </c>
      <c r="F301" s="23">
        <v>17.809999999999999</v>
      </c>
      <c r="G301" s="23">
        <f>ROUND(F301*E301,2)</f>
        <v>1.42</v>
      </c>
    </row>
    <row r="302" spans="1:7" s="31" customFormat="1" ht="25.5">
      <c r="A302" s="19" t="s">
        <v>59</v>
      </c>
      <c r="B302" s="20">
        <v>98520</v>
      </c>
      <c r="C302" s="19" t="s">
        <v>193</v>
      </c>
      <c r="D302" s="21" t="s">
        <v>2</v>
      </c>
      <c r="E302" s="22">
        <v>0.12</v>
      </c>
      <c r="F302" s="23">
        <v>3.31</v>
      </c>
      <c r="G302" s="23">
        <f>ROUND(F302*E302,2)</f>
        <v>0.4</v>
      </c>
    </row>
    <row r="303" spans="1:7" s="31" customFormat="1">
      <c r="A303" s="24" t="s">
        <v>62</v>
      </c>
      <c r="B303" s="25" t="s">
        <v>428</v>
      </c>
      <c r="C303" s="24" t="s">
        <v>232</v>
      </c>
      <c r="D303" s="26" t="s">
        <v>35</v>
      </c>
      <c r="E303" s="27">
        <v>1</v>
      </c>
      <c r="F303" s="28">
        <v>42</v>
      </c>
      <c r="G303" s="28">
        <f>ROUND(F303*E303,2)</f>
        <v>42</v>
      </c>
    </row>
    <row r="304" spans="1:7" s="44" customFormat="1">
      <c r="A304" s="16"/>
      <c r="B304" s="16"/>
      <c r="C304" s="16"/>
      <c r="D304" s="16"/>
      <c r="E304" s="17"/>
      <c r="F304" s="16"/>
      <c r="G304" s="17"/>
    </row>
    <row r="305" spans="1:7" s="40" customFormat="1" ht="18" customHeight="1">
      <c r="A305" s="8" t="s">
        <v>238</v>
      </c>
      <c r="B305" s="9" t="s">
        <v>48</v>
      </c>
      <c r="C305" s="8" t="s">
        <v>49</v>
      </c>
      <c r="D305" s="10" t="s">
        <v>50</v>
      </c>
      <c r="E305" s="9" t="s">
        <v>51</v>
      </c>
      <c r="F305" s="9" t="s">
        <v>52</v>
      </c>
      <c r="G305" s="9" t="s">
        <v>53</v>
      </c>
    </row>
    <row r="306" spans="1:7" s="44" customFormat="1" ht="25.5">
      <c r="A306" s="32" t="s">
        <v>54</v>
      </c>
      <c r="B306" s="33" t="s">
        <v>264</v>
      </c>
      <c r="C306" s="32" t="s">
        <v>281</v>
      </c>
      <c r="D306" s="34" t="s">
        <v>35</v>
      </c>
      <c r="E306" s="35">
        <v>1</v>
      </c>
      <c r="F306" s="36">
        <f>G306</f>
        <v>258.65999999999997</v>
      </c>
      <c r="G306" s="36">
        <f>SUM(G307:G308)</f>
        <v>258.65999999999997</v>
      </c>
    </row>
    <row r="307" spans="1:7" s="31" customFormat="1" ht="25.5">
      <c r="A307" s="19" t="s">
        <v>59</v>
      </c>
      <c r="B307" s="20">
        <v>88441</v>
      </c>
      <c r="C307" s="19" t="s">
        <v>101</v>
      </c>
      <c r="D307" s="21" t="s">
        <v>39</v>
      </c>
      <c r="E307" s="22">
        <v>0.06</v>
      </c>
      <c r="F307" s="23">
        <v>17.809999999999999</v>
      </c>
      <c r="G307" s="23">
        <f>ROUND(F307*E307,2)</f>
        <v>1.07</v>
      </c>
    </row>
    <row r="308" spans="1:7" s="31" customFormat="1">
      <c r="A308" s="24" t="s">
        <v>62</v>
      </c>
      <c r="B308" s="25" t="s">
        <v>429</v>
      </c>
      <c r="C308" s="24" t="s">
        <v>282</v>
      </c>
      <c r="D308" s="26" t="s">
        <v>35</v>
      </c>
      <c r="E308" s="27">
        <v>1</v>
      </c>
      <c r="F308" s="28">
        <v>257.58999999999997</v>
      </c>
      <c r="G308" s="28">
        <f>ROUND(F308*E308,2)</f>
        <v>257.58999999999997</v>
      </c>
    </row>
    <row r="309" spans="1:7" s="31" customFormat="1">
      <c r="A309" s="37"/>
      <c r="B309" s="37"/>
      <c r="C309" s="37"/>
      <c r="D309" s="37"/>
      <c r="E309" s="38"/>
      <c r="F309" s="37"/>
      <c r="G309" s="38"/>
    </row>
    <row r="310" spans="1:7" s="40" customFormat="1" ht="18" customHeight="1">
      <c r="A310" s="8" t="s">
        <v>240</v>
      </c>
      <c r="B310" s="9" t="s">
        <v>48</v>
      </c>
      <c r="C310" s="8" t="s">
        <v>49</v>
      </c>
      <c r="D310" s="10" t="s">
        <v>50</v>
      </c>
      <c r="E310" s="9" t="s">
        <v>51</v>
      </c>
      <c r="F310" s="9" t="s">
        <v>52</v>
      </c>
      <c r="G310" s="9" t="s">
        <v>53</v>
      </c>
    </row>
    <row r="311" spans="1:7" s="44" customFormat="1" ht="25.5">
      <c r="A311" s="32" t="s">
        <v>54</v>
      </c>
      <c r="B311" s="33" t="s">
        <v>264</v>
      </c>
      <c r="C311" s="32" t="s">
        <v>281</v>
      </c>
      <c r="D311" s="34" t="s">
        <v>35</v>
      </c>
      <c r="E311" s="35">
        <v>1</v>
      </c>
      <c r="F311" s="36">
        <f>G311</f>
        <v>258.65999999999997</v>
      </c>
      <c r="G311" s="36">
        <f>SUM(G312:G313)</f>
        <v>258.65999999999997</v>
      </c>
    </row>
    <row r="312" spans="1:7" s="31" customFormat="1" ht="25.5">
      <c r="A312" s="19" t="s">
        <v>59</v>
      </c>
      <c r="B312" s="20">
        <v>88441</v>
      </c>
      <c r="C312" s="19" t="s">
        <v>101</v>
      </c>
      <c r="D312" s="21" t="s">
        <v>39</v>
      </c>
      <c r="E312" s="22">
        <v>0.06</v>
      </c>
      <c r="F312" s="23">
        <v>17.809999999999999</v>
      </c>
      <c r="G312" s="23">
        <f>ROUND(F312*E312,2)</f>
        <v>1.07</v>
      </c>
    </row>
    <row r="313" spans="1:7" s="31" customFormat="1">
      <c r="A313" s="24" t="s">
        <v>62</v>
      </c>
      <c r="B313" s="25" t="s">
        <v>429</v>
      </c>
      <c r="C313" s="24" t="s">
        <v>282</v>
      </c>
      <c r="D313" s="26" t="s">
        <v>35</v>
      </c>
      <c r="E313" s="27">
        <v>1</v>
      </c>
      <c r="F313" s="28">
        <v>257.58999999999997</v>
      </c>
      <c r="G313" s="28">
        <f>ROUND(F313*E313,2)</f>
        <v>257.58999999999997</v>
      </c>
    </row>
    <row r="314" spans="1:7" s="31" customFormat="1">
      <c r="A314" s="37"/>
      <c r="B314" s="37"/>
      <c r="C314" s="37"/>
      <c r="D314" s="37"/>
      <c r="E314" s="38"/>
      <c r="F314" s="37"/>
      <c r="G314" s="38"/>
    </row>
    <row r="315" spans="1:7" s="40" customFormat="1" ht="18" customHeight="1">
      <c r="A315" s="8" t="s">
        <v>241</v>
      </c>
      <c r="B315" s="9" t="s">
        <v>48</v>
      </c>
      <c r="C315" s="8" t="s">
        <v>49</v>
      </c>
      <c r="D315" s="10" t="s">
        <v>50</v>
      </c>
      <c r="E315" s="9" t="s">
        <v>51</v>
      </c>
      <c r="F315" s="9" t="s">
        <v>52</v>
      </c>
      <c r="G315" s="9" t="s">
        <v>53</v>
      </c>
    </row>
    <row r="316" spans="1:7" s="44" customFormat="1" ht="25.5">
      <c r="A316" s="32" t="s">
        <v>54</v>
      </c>
      <c r="B316" s="33" t="s">
        <v>265</v>
      </c>
      <c r="C316" s="32" t="s">
        <v>283</v>
      </c>
      <c r="D316" s="34" t="s">
        <v>35</v>
      </c>
      <c r="E316" s="35">
        <v>1</v>
      </c>
      <c r="F316" s="36">
        <f>G316</f>
        <v>44.23</v>
      </c>
      <c r="G316" s="36">
        <f>SUM(G317:G319)</f>
        <v>44.23</v>
      </c>
    </row>
    <row r="317" spans="1:7" s="31" customFormat="1" ht="25.5">
      <c r="A317" s="19" t="s">
        <v>59</v>
      </c>
      <c r="B317" s="20">
        <v>88441</v>
      </c>
      <c r="C317" s="19" t="s">
        <v>101</v>
      </c>
      <c r="D317" s="21" t="s">
        <v>39</v>
      </c>
      <c r="E317" s="22">
        <v>0.08</v>
      </c>
      <c r="F317" s="23">
        <v>17.809999999999999</v>
      </c>
      <c r="G317" s="23">
        <f>ROUND(F317*E317,2)</f>
        <v>1.42</v>
      </c>
    </row>
    <row r="318" spans="1:7" s="31" customFormat="1" ht="25.5">
      <c r="A318" s="19" t="s">
        <v>59</v>
      </c>
      <c r="B318" s="20">
        <v>98520</v>
      </c>
      <c r="C318" s="19" t="s">
        <v>193</v>
      </c>
      <c r="D318" s="21" t="s">
        <v>2</v>
      </c>
      <c r="E318" s="22">
        <v>0.12</v>
      </c>
      <c r="F318" s="23">
        <v>3.31</v>
      </c>
      <c r="G318" s="23">
        <f>ROUND(F318*E318,2)</f>
        <v>0.4</v>
      </c>
    </row>
    <row r="319" spans="1:7" s="31" customFormat="1">
      <c r="A319" s="24" t="s">
        <v>62</v>
      </c>
      <c r="B319" s="25" t="s">
        <v>430</v>
      </c>
      <c r="C319" s="24" t="s">
        <v>239</v>
      </c>
      <c r="D319" s="26" t="s">
        <v>35</v>
      </c>
      <c r="E319" s="27">
        <v>1</v>
      </c>
      <c r="F319" s="28">
        <v>42.41</v>
      </c>
      <c r="G319" s="28">
        <f>ROUND(F319*E319,2)</f>
        <v>42.41</v>
      </c>
    </row>
    <row r="320" spans="1:7" s="31" customFormat="1">
      <c r="A320" s="37"/>
      <c r="B320" s="37"/>
      <c r="C320" s="37"/>
      <c r="D320" s="37"/>
      <c r="E320" s="38"/>
      <c r="F320" s="37"/>
      <c r="G320" s="38"/>
    </row>
    <row r="321" spans="1:7" s="40" customFormat="1" ht="18" customHeight="1">
      <c r="A321" s="8" t="s">
        <v>242</v>
      </c>
      <c r="B321" s="9" t="s">
        <v>48</v>
      </c>
      <c r="C321" s="8" t="s">
        <v>49</v>
      </c>
      <c r="D321" s="10" t="s">
        <v>50</v>
      </c>
      <c r="E321" s="9" t="s">
        <v>51</v>
      </c>
      <c r="F321" s="9" t="s">
        <v>52</v>
      </c>
      <c r="G321" s="9" t="s">
        <v>53</v>
      </c>
    </row>
    <row r="322" spans="1:7" s="44" customFormat="1" ht="25.5">
      <c r="A322" s="32" t="s">
        <v>54</v>
      </c>
      <c r="B322" s="33" t="s">
        <v>266</v>
      </c>
      <c r="C322" s="32" t="s">
        <v>284</v>
      </c>
      <c r="D322" s="34" t="s">
        <v>35</v>
      </c>
      <c r="E322" s="35">
        <v>1</v>
      </c>
      <c r="F322" s="36">
        <f>G322</f>
        <v>267.76</v>
      </c>
      <c r="G322" s="36">
        <f>SUM(G323:G324)</f>
        <v>267.76</v>
      </c>
    </row>
    <row r="323" spans="1:7" s="31" customFormat="1" ht="25.5">
      <c r="A323" s="19" t="s">
        <v>59</v>
      </c>
      <c r="B323" s="20">
        <v>88441</v>
      </c>
      <c r="C323" s="19" t="s">
        <v>101</v>
      </c>
      <c r="D323" s="21" t="s">
        <v>39</v>
      </c>
      <c r="E323" s="22">
        <v>0.06</v>
      </c>
      <c r="F323" s="23">
        <v>17.809999999999999</v>
      </c>
      <c r="G323" s="23">
        <f>ROUND(F323*E323,2)</f>
        <v>1.07</v>
      </c>
    </row>
    <row r="324" spans="1:7" s="31" customFormat="1">
      <c r="A324" s="24" t="s">
        <v>62</v>
      </c>
      <c r="B324" s="25" t="s">
        <v>431</v>
      </c>
      <c r="C324" s="24" t="s">
        <v>288</v>
      </c>
      <c r="D324" s="26" t="s">
        <v>35</v>
      </c>
      <c r="E324" s="27">
        <v>1</v>
      </c>
      <c r="F324" s="28">
        <v>266.69</v>
      </c>
      <c r="G324" s="28">
        <f>ROUND(F324*E324,2)</f>
        <v>266.69</v>
      </c>
    </row>
    <row r="325" spans="1:7" s="31" customFormat="1">
      <c r="A325" s="37"/>
      <c r="B325" s="37"/>
      <c r="C325" s="37"/>
      <c r="D325" s="37"/>
      <c r="E325" s="38"/>
      <c r="F325" s="37"/>
      <c r="G325" s="38"/>
    </row>
    <row r="326" spans="1:7" s="40" customFormat="1" ht="18" customHeight="1">
      <c r="A326" s="8" t="s">
        <v>243</v>
      </c>
      <c r="B326" s="9" t="s">
        <v>48</v>
      </c>
      <c r="C326" s="8" t="s">
        <v>49</v>
      </c>
      <c r="D326" s="10" t="s">
        <v>50</v>
      </c>
      <c r="E326" s="9" t="s">
        <v>51</v>
      </c>
      <c r="F326" s="9" t="s">
        <v>52</v>
      </c>
      <c r="G326" s="9" t="s">
        <v>53</v>
      </c>
    </row>
    <row r="327" spans="1:7" s="44" customFormat="1" ht="25.5">
      <c r="A327" s="32" t="s">
        <v>54</v>
      </c>
      <c r="B327" s="33" t="s">
        <v>267</v>
      </c>
      <c r="C327" s="32" t="s">
        <v>285</v>
      </c>
      <c r="D327" s="34" t="s">
        <v>35</v>
      </c>
      <c r="E327" s="35">
        <v>1</v>
      </c>
      <c r="F327" s="36" t="e">
        <f>G327+I227:K230</f>
        <v>#VALUE!</v>
      </c>
      <c r="G327" s="36">
        <f>SUM(G328:G329)</f>
        <v>218.7</v>
      </c>
    </row>
    <row r="328" spans="1:7" s="31" customFormat="1" ht="25.5">
      <c r="A328" s="19" t="s">
        <v>59</v>
      </c>
      <c r="B328" s="20">
        <v>88441</v>
      </c>
      <c r="C328" s="19" t="s">
        <v>101</v>
      </c>
      <c r="D328" s="21" t="s">
        <v>39</v>
      </c>
      <c r="E328" s="22">
        <v>0.06</v>
      </c>
      <c r="F328" s="23">
        <v>17.809999999999999</v>
      </c>
      <c r="G328" s="23">
        <f>ROUND(F328*E328,2)</f>
        <v>1.07</v>
      </c>
    </row>
    <row r="329" spans="1:7" s="31" customFormat="1">
      <c r="A329" s="24" t="s">
        <v>62</v>
      </c>
      <c r="B329" s="25" t="s">
        <v>432</v>
      </c>
      <c r="C329" s="24" t="s">
        <v>289</v>
      </c>
      <c r="D329" s="26" t="s">
        <v>35</v>
      </c>
      <c r="E329" s="27">
        <v>1</v>
      </c>
      <c r="F329" s="28">
        <v>217.63</v>
      </c>
      <c r="G329" s="28">
        <f>ROUND(F329*E329,2)</f>
        <v>217.63</v>
      </c>
    </row>
    <row r="330" spans="1:7" s="31" customFormat="1">
      <c r="A330" s="37"/>
      <c r="B330" s="37"/>
      <c r="C330" s="37"/>
      <c r="D330" s="37"/>
      <c r="E330" s="38"/>
      <c r="F330" s="37"/>
      <c r="G330" s="38"/>
    </row>
    <row r="331" spans="1:7" s="40" customFormat="1" ht="18" customHeight="1">
      <c r="A331" s="8" t="s">
        <v>244</v>
      </c>
      <c r="B331" s="9" t="s">
        <v>48</v>
      </c>
      <c r="C331" s="8" t="s">
        <v>49</v>
      </c>
      <c r="D331" s="10" t="s">
        <v>50</v>
      </c>
      <c r="E331" s="9" t="s">
        <v>51</v>
      </c>
      <c r="F331" s="9" t="s">
        <v>52</v>
      </c>
      <c r="G331" s="9" t="s">
        <v>53</v>
      </c>
    </row>
    <row r="332" spans="1:7" s="44" customFormat="1" ht="25.5">
      <c r="A332" s="32" t="s">
        <v>54</v>
      </c>
      <c r="B332" s="33" t="s">
        <v>268</v>
      </c>
      <c r="C332" s="32" t="s">
        <v>286</v>
      </c>
      <c r="D332" s="34" t="s">
        <v>35</v>
      </c>
      <c r="E332" s="35">
        <v>1</v>
      </c>
      <c r="F332" s="36">
        <f>G332</f>
        <v>274.21999999999997</v>
      </c>
      <c r="G332" s="36">
        <f>SUM(G333:G334)</f>
        <v>274.21999999999997</v>
      </c>
    </row>
    <row r="333" spans="1:7" s="31" customFormat="1" ht="25.5">
      <c r="A333" s="19" t="s">
        <v>59</v>
      </c>
      <c r="B333" s="20">
        <v>88441</v>
      </c>
      <c r="C333" s="19" t="s">
        <v>101</v>
      </c>
      <c r="D333" s="21" t="s">
        <v>39</v>
      </c>
      <c r="E333" s="22">
        <v>0.06</v>
      </c>
      <c r="F333" s="23">
        <v>17.809999999999999</v>
      </c>
      <c r="G333" s="23">
        <f>ROUND(F333*E333,2)</f>
        <v>1.07</v>
      </c>
    </row>
    <row r="334" spans="1:7" s="31" customFormat="1">
      <c r="A334" s="24" t="s">
        <v>62</v>
      </c>
      <c r="B334" s="25" t="s">
        <v>433</v>
      </c>
      <c r="C334" s="24" t="s">
        <v>290</v>
      </c>
      <c r="D334" s="26" t="s">
        <v>35</v>
      </c>
      <c r="E334" s="27">
        <v>1</v>
      </c>
      <c r="F334" s="28">
        <v>273.14999999999998</v>
      </c>
      <c r="G334" s="28">
        <f>ROUND(F334*E334,2)</f>
        <v>273.14999999999998</v>
      </c>
    </row>
    <row r="335" spans="1:7" s="31" customFormat="1">
      <c r="A335" s="37"/>
      <c r="B335" s="37"/>
      <c r="C335" s="37"/>
      <c r="D335" s="37"/>
      <c r="E335" s="38"/>
      <c r="F335" s="37"/>
      <c r="G335" s="38"/>
    </row>
    <row r="336" spans="1:7" s="40" customFormat="1" ht="18" customHeight="1">
      <c r="A336" s="8" t="s">
        <v>245</v>
      </c>
      <c r="B336" s="9" t="s">
        <v>48</v>
      </c>
      <c r="C336" s="8" t="s">
        <v>49</v>
      </c>
      <c r="D336" s="10" t="s">
        <v>50</v>
      </c>
      <c r="E336" s="9" t="s">
        <v>51</v>
      </c>
      <c r="F336" s="9" t="s">
        <v>52</v>
      </c>
      <c r="G336" s="9" t="s">
        <v>53</v>
      </c>
    </row>
    <row r="337" spans="1:7" s="44" customFormat="1" ht="25.5">
      <c r="A337" s="32" t="s">
        <v>54</v>
      </c>
      <c r="B337" s="33" t="s">
        <v>269</v>
      </c>
      <c r="C337" s="32" t="s">
        <v>291</v>
      </c>
      <c r="D337" s="34" t="s">
        <v>35</v>
      </c>
      <c r="E337" s="35">
        <v>1</v>
      </c>
      <c r="F337" s="36">
        <f>G337</f>
        <v>451.82</v>
      </c>
      <c r="G337" s="36">
        <f>SUM(G338:G340)</f>
        <v>451.82</v>
      </c>
    </row>
    <row r="338" spans="1:7" s="31" customFormat="1" ht="25.5">
      <c r="A338" s="19" t="s">
        <v>59</v>
      </c>
      <c r="B338" s="20">
        <v>88441</v>
      </c>
      <c r="C338" s="19" t="s">
        <v>101</v>
      </c>
      <c r="D338" s="21" t="s">
        <v>39</v>
      </c>
      <c r="E338" s="22">
        <v>0.08</v>
      </c>
      <c r="F338" s="23">
        <v>17.809999999999999</v>
      </c>
      <c r="G338" s="23">
        <f>ROUND(F338*E338,2)</f>
        <v>1.42</v>
      </c>
    </row>
    <row r="339" spans="1:7" s="31" customFormat="1" ht="25.5">
      <c r="A339" s="19" t="s">
        <v>59</v>
      </c>
      <c r="B339" s="20">
        <v>98520</v>
      </c>
      <c r="C339" s="19" t="s">
        <v>193</v>
      </c>
      <c r="D339" s="21" t="s">
        <v>2</v>
      </c>
      <c r="E339" s="22">
        <v>0.12</v>
      </c>
      <c r="F339" s="23">
        <v>3.31</v>
      </c>
      <c r="G339" s="23">
        <f>ROUND(F339*E339,2)</f>
        <v>0.4</v>
      </c>
    </row>
    <row r="340" spans="1:7" s="31" customFormat="1" ht="25.5">
      <c r="A340" s="24" t="s">
        <v>62</v>
      </c>
      <c r="B340" s="25" t="s">
        <v>434</v>
      </c>
      <c r="C340" s="24" t="s">
        <v>249</v>
      </c>
      <c r="D340" s="26" t="s">
        <v>35</v>
      </c>
      <c r="E340" s="27">
        <v>1</v>
      </c>
      <c r="F340" s="28">
        <v>450</v>
      </c>
      <c r="G340" s="28">
        <f>ROUND(F340*E340,2)</f>
        <v>450</v>
      </c>
    </row>
    <row r="341" spans="1:7" s="31" customFormat="1">
      <c r="A341" s="37"/>
      <c r="B341" s="37"/>
      <c r="C341" s="37"/>
      <c r="D341" s="37"/>
      <c r="E341" s="38"/>
      <c r="F341" s="37"/>
      <c r="G341" s="38"/>
    </row>
    <row r="342" spans="1:7" s="40" customFormat="1" ht="18" customHeight="1">
      <c r="A342" s="8" t="s">
        <v>246</v>
      </c>
      <c r="B342" s="9" t="s">
        <v>48</v>
      </c>
      <c r="C342" s="8" t="s">
        <v>49</v>
      </c>
      <c r="D342" s="10" t="s">
        <v>50</v>
      </c>
      <c r="E342" s="9" t="s">
        <v>51</v>
      </c>
      <c r="F342" s="9" t="s">
        <v>52</v>
      </c>
      <c r="G342" s="9" t="s">
        <v>53</v>
      </c>
    </row>
    <row r="343" spans="1:7" s="44" customFormat="1">
      <c r="A343" s="32" t="s">
        <v>54</v>
      </c>
      <c r="B343" s="33" t="s">
        <v>270</v>
      </c>
      <c r="C343" s="32" t="s">
        <v>292</v>
      </c>
      <c r="D343" s="34" t="s">
        <v>35</v>
      </c>
      <c r="E343" s="35">
        <v>1</v>
      </c>
      <c r="F343" s="36">
        <f>G343</f>
        <v>32.85</v>
      </c>
      <c r="G343" s="36">
        <f>SUM(G344:G346)</f>
        <v>32.85</v>
      </c>
    </row>
    <row r="344" spans="1:7" s="31" customFormat="1" ht="25.5">
      <c r="A344" s="19" t="s">
        <v>59</v>
      </c>
      <c r="B344" s="20">
        <v>88441</v>
      </c>
      <c r="C344" s="19" t="s">
        <v>101</v>
      </c>
      <c r="D344" s="21" t="s">
        <v>39</v>
      </c>
      <c r="E344" s="22">
        <v>0.08</v>
      </c>
      <c r="F344" s="23">
        <v>17.809999999999999</v>
      </c>
      <c r="G344" s="23">
        <f>ROUND(F344*E344,2)</f>
        <v>1.42</v>
      </c>
    </row>
    <row r="345" spans="1:7" s="31" customFormat="1" ht="25.5">
      <c r="A345" s="19" t="s">
        <v>59</v>
      </c>
      <c r="B345" s="20">
        <v>98520</v>
      </c>
      <c r="C345" s="19" t="s">
        <v>193</v>
      </c>
      <c r="D345" s="21" t="s">
        <v>2</v>
      </c>
      <c r="E345" s="22">
        <v>0.12</v>
      </c>
      <c r="F345" s="23">
        <v>3.31</v>
      </c>
      <c r="G345" s="23">
        <f>ROUND(F345*E345,2)</f>
        <v>0.4</v>
      </c>
    </row>
    <row r="346" spans="1:7" s="41" customFormat="1">
      <c r="A346" s="24" t="s">
        <v>62</v>
      </c>
      <c r="B346" s="25" t="s">
        <v>435</v>
      </c>
      <c r="C346" s="24" t="s">
        <v>248</v>
      </c>
      <c r="D346" s="26" t="s">
        <v>35</v>
      </c>
      <c r="E346" s="27">
        <v>1</v>
      </c>
      <c r="F346" s="28">
        <v>31.03</v>
      </c>
      <c r="G346" s="28">
        <f>ROUND(F346*E346,2)</f>
        <v>31.03</v>
      </c>
    </row>
    <row r="347" spans="1:7" s="31" customFormat="1">
      <c r="A347" s="37"/>
      <c r="B347" s="37"/>
      <c r="C347" s="37"/>
      <c r="D347" s="37"/>
      <c r="E347" s="38"/>
      <c r="F347" s="37"/>
      <c r="G347" s="38"/>
    </row>
    <row r="348" spans="1:7" s="40" customFormat="1" ht="18" customHeight="1">
      <c r="A348" s="8" t="s">
        <v>247</v>
      </c>
      <c r="B348" s="9" t="s">
        <v>48</v>
      </c>
      <c r="C348" s="8" t="s">
        <v>49</v>
      </c>
      <c r="D348" s="10" t="s">
        <v>50</v>
      </c>
      <c r="E348" s="9" t="s">
        <v>51</v>
      </c>
      <c r="F348" s="9" t="s">
        <v>52</v>
      </c>
      <c r="G348" s="9" t="s">
        <v>53</v>
      </c>
    </row>
    <row r="349" spans="1:7" s="44" customFormat="1" ht="25.5">
      <c r="A349" s="32" t="s">
        <v>54</v>
      </c>
      <c r="B349" s="33" t="s">
        <v>271</v>
      </c>
      <c r="C349" s="32" t="s">
        <v>293</v>
      </c>
      <c r="D349" s="34" t="s">
        <v>35</v>
      </c>
      <c r="E349" s="35">
        <v>1</v>
      </c>
      <c r="F349" s="36">
        <f>G349</f>
        <v>46.82</v>
      </c>
      <c r="G349" s="36">
        <f>SUM(G350:G352)</f>
        <v>46.82</v>
      </c>
    </row>
    <row r="350" spans="1:7" s="41" customFormat="1" ht="25.5">
      <c r="A350" s="19" t="s">
        <v>59</v>
      </c>
      <c r="B350" s="20">
        <v>88441</v>
      </c>
      <c r="C350" s="19" t="s">
        <v>101</v>
      </c>
      <c r="D350" s="21" t="s">
        <v>39</v>
      </c>
      <c r="E350" s="22">
        <v>0.08</v>
      </c>
      <c r="F350" s="23">
        <v>17.809999999999999</v>
      </c>
      <c r="G350" s="23">
        <f>ROUND(F350*E350,2)</f>
        <v>1.42</v>
      </c>
    </row>
    <row r="351" spans="1:7" s="41" customFormat="1" ht="25.5">
      <c r="A351" s="19" t="s">
        <v>59</v>
      </c>
      <c r="B351" s="20">
        <v>98520</v>
      </c>
      <c r="C351" s="19" t="s">
        <v>193</v>
      </c>
      <c r="D351" s="21" t="s">
        <v>2</v>
      </c>
      <c r="E351" s="22">
        <v>0.12</v>
      </c>
      <c r="F351" s="23">
        <v>3.31</v>
      </c>
      <c r="G351" s="23">
        <f>ROUND(F351*E351,2)</f>
        <v>0.4</v>
      </c>
    </row>
    <row r="352" spans="1:7" s="41" customFormat="1">
      <c r="A352" s="24" t="s">
        <v>62</v>
      </c>
      <c r="B352" s="25" t="s">
        <v>436</v>
      </c>
      <c r="C352" s="24" t="s">
        <v>250</v>
      </c>
      <c r="D352" s="26" t="s">
        <v>35</v>
      </c>
      <c r="E352" s="27">
        <v>1</v>
      </c>
      <c r="F352" s="28">
        <v>45</v>
      </c>
      <c r="G352" s="28">
        <f>ROUND(F352*E352,2)</f>
        <v>45</v>
      </c>
    </row>
    <row r="353" spans="1:7" s="31" customFormat="1">
      <c r="A353" s="37"/>
      <c r="B353" s="37"/>
      <c r="C353" s="37"/>
      <c r="D353" s="37"/>
      <c r="E353" s="38"/>
      <c r="F353" s="37"/>
      <c r="G353" s="38"/>
    </row>
    <row r="354" spans="1:7" s="40" customFormat="1" ht="18" customHeight="1">
      <c r="A354" s="8" t="s">
        <v>252</v>
      </c>
      <c r="B354" s="9" t="s">
        <v>48</v>
      </c>
      <c r="C354" s="8" t="s">
        <v>49</v>
      </c>
      <c r="D354" s="10" t="s">
        <v>50</v>
      </c>
      <c r="E354" s="9" t="s">
        <v>51</v>
      </c>
      <c r="F354" s="9" t="s">
        <v>52</v>
      </c>
      <c r="G354" s="9" t="s">
        <v>53</v>
      </c>
    </row>
    <row r="355" spans="1:7" s="44" customFormat="1" ht="25.5">
      <c r="A355" s="32" t="s">
        <v>54</v>
      </c>
      <c r="B355" s="33" t="s">
        <v>272</v>
      </c>
      <c r="C355" s="32" t="s">
        <v>287</v>
      </c>
      <c r="D355" s="34" t="s">
        <v>35</v>
      </c>
      <c r="E355" s="35">
        <v>1</v>
      </c>
      <c r="F355" s="36">
        <f>G355</f>
        <v>84.83</v>
      </c>
      <c r="G355" s="36">
        <f>SUM(G356:G357)</f>
        <v>84.83</v>
      </c>
    </row>
    <row r="356" spans="1:7" s="41" customFormat="1" ht="25.5">
      <c r="A356" s="19" t="s">
        <v>59</v>
      </c>
      <c r="B356" s="20">
        <v>88441</v>
      </c>
      <c r="C356" s="19" t="s">
        <v>101</v>
      </c>
      <c r="D356" s="21" t="s">
        <v>39</v>
      </c>
      <c r="E356" s="22">
        <v>0.06</v>
      </c>
      <c r="F356" s="23">
        <v>17.809999999999999</v>
      </c>
      <c r="G356" s="23">
        <f>ROUND(F356*E356,2)</f>
        <v>1.07</v>
      </c>
    </row>
    <row r="357" spans="1:7" s="41" customFormat="1">
      <c r="A357" s="24" t="s">
        <v>62</v>
      </c>
      <c r="B357" s="25" t="s">
        <v>437</v>
      </c>
      <c r="C357" s="24" t="s">
        <v>294</v>
      </c>
      <c r="D357" s="26" t="s">
        <v>35</v>
      </c>
      <c r="E357" s="27">
        <v>1</v>
      </c>
      <c r="F357" s="28">
        <v>83.76</v>
      </c>
      <c r="G357" s="28">
        <f>ROUND(F357*E357,2)</f>
        <v>83.76</v>
      </c>
    </row>
    <row r="358" spans="1:7" s="31" customFormat="1">
      <c r="A358" s="37"/>
      <c r="B358" s="37"/>
      <c r="C358" s="37"/>
      <c r="D358" s="37"/>
      <c r="E358" s="38"/>
      <c r="F358" s="37"/>
      <c r="G358" s="38"/>
    </row>
    <row r="359" spans="1:7" s="40" customFormat="1" ht="18" customHeight="1">
      <c r="A359" s="8" t="s">
        <v>253</v>
      </c>
      <c r="B359" s="9" t="s">
        <v>48</v>
      </c>
      <c r="C359" s="8" t="s">
        <v>49</v>
      </c>
      <c r="D359" s="10" t="s">
        <v>50</v>
      </c>
      <c r="E359" s="9" t="s">
        <v>51</v>
      </c>
      <c r="F359" s="9" t="s">
        <v>52</v>
      </c>
      <c r="G359" s="9" t="s">
        <v>53</v>
      </c>
    </row>
    <row r="360" spans="1:7" s="44" customFormat="1">
      <c r="A360" s="32" t="s">
        <v>54</v>
      </c>
      <c r="B360" s="33" t="s">
        <v>273</v>
      </c>
      <c r="C360" s="32" t="s">
        <v>295</v>
      </c>
      <c r="D360" s="34" t="s">
        <v>35</v>
      </c>
      <c r="E360" s="35">
        <v>1</v>
      </c>
      <c r="F360" s="36">
        <f>G360</f>
        <v>40.47</v>
      </c>
      <c r="G360" s="36">
        <f>SUM(G361:G363)</f>
        <v>40.47</v>
      </c>
    </row>
    <row r="361" spans="1:7" s="41" customFormat="1" ht="25.5">
      <c r="A361" s="19" t="s">
        <v>59</v>
      </c>
      <c r="B361" s="20">
        <v>88441</v>
      </c>
      <c r="C361" s="19" t="s">
        <v>101</v>
      </c>
      <c r="D361" s="21" t="s">
        <v>39</v>
      </c>
      <c r="E361" s="22">
        <v>0.06</v>
      </c>
      <c r="F361" s="23">
        <v>17.809999999999999</v>
      </c>
      <c r="G361" s="23">
        <f>ROUND(F361*E361,2)</f>
        <v>1.07</v>
      </c>
    </row>
    <row r="362" spans="1:7" s="41" customFormat="1" ht="25.5">
      <c r="A362" s="19" t="s">
        <v>59</v>
      </c>
      <c r="B362" s="20">
        <v>98520</v>
      </c>
      <c r="C362" s="19" t="s">
        <v>193</v>
      </c>
      <c r="D362" s="21" t="s">
        <v>2</v>
      </c>
      <c r="E362" s="22">
        <v>0.12</v>
      </c>
      <c r="F362" s="23">
        <v>3.31</v>
      </c>
      <c r="G362" s="23">
        <f>ROUND(F362*E362,2)</f>
        <v>0.4</v>
      </c>
    </row>
    <row r="363" spans="1:7" s="41" customFormat="1">
      <c r="A363" s="24" t="s">
        <v>62</v>
      </c>
      <c r="B363" s="25" t="s">
        <v>438</v>
      </c>
      <c r="C363" s="24" t="s">
        <v>251</v>
      </c>
      <c r="D363" s="26" t="s">
        <v>35</v>
      </c>
      <c r="E363" s="27">
        <v>1</v>
      </c>
      <c r="F363" s="28">
        <v>39</v>
      </c>
      <c r="G363" s="28">
        <f>ROUND(F363*E363,2)</f>
        <v>39</v>
      </c>
    </row>
    <row r="364" spans="1:7" s="31" customFormat="1">
      <c r="A364" s="37"/>
      <c r="B364" s="37"/>
      <c r="C364" s="37"/>
      <c r="D364" s="37"/>
      <c r="E364" s="38"/>
      <c r="F364" s="37"/>
      <c r="G364" s="38"/>
    </row>
    <row r="365" spans="1:7" s="31" customFormat="1" ht="18" customHeight="1">
      <c r="A365" s="8" t="s">
        <v>416</v>
      </c>
      <c r="B365" s="9" t="s">
        <v>48</v>
      </c>
      <c r="C365" s="8" t="s">
        <v>49</v>
      </c>
      <c r="D365" s="10" t="s">
        <v>50</v>
      </c>
      <c r="E365" s="9" t="s">
        <v>51</v>
      </c>
      <c r="F365" s="9" t="s">
        <v>52</v>
      </c>
      <c r="G365" s="9" t="s">
        <v>53</v>
      </c>
    </row>
    <row r="366" spans="1:7" s="31" customFormat="1" ht="51">
      <c r="A366" s="11" t="s">
        <v>54</v>
      </c>
      <c r="B366" s="12" t="s">
        <v>33</v>
      </c>
      <c r="C366" s="11" t="s">
        <v>32</v>
      </c>
      <c r="D366" s="13" t="s">
        <v>34</v>
      </c>
      <c r="E366" s="14">
        <v>1</v>
      </c>
      <c r="F366" s="15">
        <v>238.07</v>
      </c>
      <c r="G366" s="15">
        <f>SUM(G367:G371)</f>
        <v>40.259827999999999</v>
      </c>
    </row>
    <row r="367" spans="1:7" s="31" customFormat="1" ht="25.5">
      <c r="A367" s="19" t="s">
        <v>59</v>
      </c>
      <c r="B367" s="20" t="s">
        <v>412</v>
      </c>
      <c r="C367" s="19" t="s">
        <v>413</v>
      </c>
      <c r="D367" s="21" t="s">
        <v>75</v>
      </c>
      <c r="E367" s="22">
        <v>1.9E-2</v>
      </c>
      <c r="F367" s="23">
        <f>13.23*3</f>
        <v>39.69</v>
      </c>
      <c r="G367" s="23">
        <f>E367*F367</f>
        <v>0.75410999999999995</v>
      </c>
    </row>
    <row r="368" spans="1:7" s="31" customFormat="1" ht="25.5">
      <c r="A368" s="19" t="s">
        <v>59</v>
      </c>
      <c r="B368" s="20">
        <v>88309</v>
      </c>
      <c r="C368" s="19" t="s">
        <v>114</v>
      </c>
      <c r="D368" s="21" t="s">
        <v>39</v>
      </c>
      <c r="E368" s="22">
        <v>0.25</v>
      </c>
      <c r="F368" s="23">
        <v>18.46</v>
      </c>
      <c r="G368" s="23">
        <f>E368*F368</f>
        <v>4.6150000000000002</v>
      </c>
    </row>
    <row r="369" spans="1:7" s="31" customFormat="1" ht="24" customHeight="1">
      <c r="A369" s="19" t="s">
        <v>59</v>
      </c>
      <c r="B369" s="20" t="s">
        <v>80</v>
      </c>
      <c r="C369" s="19" t="s">
        <v>40</v>
      </c>
      <c r="D369" s="21" t="s">
        <v>39</v>
      </c>
      <c r="E369" s="22">
        <v>1.135</v>
      </c>
      <c r="F369" s="23">
        <v>13.23</v>
      </c>
      <c r="G369" s="23">
        <f>E369*F369</f>
        <v>15.01605</v>
      </c>
    </row>
    <row r="370" spans="1:7" s="31" customFormat="1" ht="24" customHeight="1">
      <c r="A370" s="19" t="s">
        <v>59</v>
      </c>
      <c r="B370" s="20">
        <v>88631</v>
      </c>
      <c r="C370" s="19" t="s">
        <v>414</v>
      </c>
      <c r="D370" s="21" t="s">
        <v>75</v>
      </c>
      <c r="E370" s="22">
        <v>1.2999999999999999E-3</v>
      </c>
      <c r="F370" s="23">
        <v>334.36</v>
      </c>
      <c r="G370" s="23">
        <f>E370*F370</f>
        <v>0.434668</v>
      </c>
    </row>
    <row r="371" spans="1:7" s="31" customFormat="1" ht="24" customHeight="1">
      <c r="A371" s="24" t="s">
        <v>62</v>
      </c>
      <c r="B371" s="25">
        <v>4059</v>
      </c>
      <c r="C371" s="24" t="s">
        <v>415</v>
      </c>
      <c r="D371" s="26" t="s">
        <v>0</v>
      </c>
      <c r="E371" s="27">
        <v>1</v>
      </c>
      <c r="F371" s="28">
        <v>19.440000000000001</v>
      </c>
      <c r="G371" s="28">
        <f>E371*F371</f>
        <v>19.440000000000001</v>
      </c>
    </row>
    <row r="372" spans="1:7" s="31" customFormat="1" ht="15" thickBot="1">
      <c r="A372" s="16"/>
      <c r="B372" s="16"/>
      <c r="C372" s="16"/>
      <c r="D372" s="16"/>
      <c r="E372" s="17"/>
      <c r="F372" s="16"/>
      <c r="G372" s="17"/>
    </row>
    <row r="373" spans="1:7" s="31" customFormat="1" ht="0.95" customHeight="1" thickTop="1">
      <c r="A373" s="18"/>
      <c r="B373" s="18"/>
      <c r="C373" s="18"/>
      <c r="D373" s="18"/>
      <c r="E373" s="18"/>
      <c r="F373" s="18"/>
      <c r="G373" s="18"/>
    </row>
    <row r="374" spans="1:7" s="31" customFormat="1" ht="18" customHeight="1">
      <c r="A374" s="8" t="s">
        <v>417</v>
      </c>
      <c r="B374" s="9" t="s">
        <v>48</v>
      </c>
      <c r="C374" s="8" t="s">
        <v>49</v>
      </c>
      <c r="D374" s="10" t="s">
        <v>50</v>
      </c>
      <c r="E374" s="9" t="s">
        <v>51</v>
      </c>
      <c r="F374" s="9" t="s">
        <v>52</v>
      </c>
      <c r="G374" s="9" t="s">
        <v>53</v>
      </c>
    </row>
    <row r="375" spans="1:7" s="31" customFormat="1" ht="24" customHeight="1">
      <c r="A375" s="11" t="s">
        <v>54</v>
      </c>
      <c r="B375" s="12" t="s">
        <v>122</v>
      </c>
      <c r="C375" s="11" t="s">
        <v>36</v>
      </c>
      <c r="D375" s="13" t="s">
        <v>82</v>
      </c>
      <c r="E375" s="14">
        <v>1</v>
      </c>
      <c r="F375" s="15">
        <v>8.11</v>
      </c>
      <c r="G375" s="15">
        <v>8.11</v>
      </c>
    </row>
    <row r="376" spans="1:7" s="31" customFormat="1" ht="24" customHeight="1">
      <c r="A376" s="19" t="s">
        <v>59</v>
      </c>
      <c r="B376" s="20" t="s">
        <v>123</v>
      </c>
      <c r="C376" s="19" t="s">
        <v>124</v>
      </c>
      <c r="D376" s="21" t="s">
        <v>39</v>
      </c>
      <c r="E376" s="22">
        <v>0.13</v>
      </c>
      <c r="F376" s="23">
        <v>19.57</v>
      </c>
      <c r="G376" s="23">
        <v>2.54</v>
      </c>
    </row>
    <row r="377" spans="1:7" s="31" customFormat="1" ht="24" customHeight="1">
      <c r="A377" s="19" t="s">
        <v>59</v>
      </c>
      <c r="B377" s="20" t="s">
        <v>80</v>
      </c>
      <c r="C377" s="19" t="s">
        <v>40</v>
      </c>
      <c r="D377" s="21" t="s">
        <v>39</v>
      </c>
      <c r="E377" s="22">
        <v>4.8000000000000001E-2</v>
      </c>
      <c r="F377" s="23">
        <v>13.23</v>
      </c>
      <c r="G377" s="23">
        <v>0.63</v>
      </c>
    </row>
    <row r="378" spans="1:7" s="31" customFormat="1" ht="24" customHeight="1">
      <c r="A378" s="24" t="s">
        <v>62</v>
      </c>
      <c r="B378" s="25" t="s">
        <v>125</v>
      </c>
      <c r="C378" s="24" t="s">
        <v>126</v>
      </c>
      <c r="D378" s="26" t="s">
        <v>127</v>
      </c>
      <c r="E378" s="27">
        <v>0.33</v>
      </c>
      <c r="F378" s="28">
        <v>14.99</v>
      </c>
      <c r="G378" s="28">
        <v>4.9400000000000004</v>
      </c>
    </row>
    <row r="379" spans="1:7" s="31" customFormat="1" ht="15" thickBot="1">
      <c r="A379" s="16"/>
      <c r="B379" s="16"/>
      <c r="C379" s="16"/>
      <c r="D379" s="16"/>
      <c r="E379" s="17"/>
      <c r="F379" s="16"/>
      <c r="G379" s="17"/>
    </row>
    <row r="380" spans="1:7" s="31" customFormat="1" ht="0.95" customHeight="1" thickTop="1">
      <c r="A380" s="18"/>
      <c r="B380" s="18"/>
      <c r="C380" s="18"/>
      <c r="D380" s="18"/>
      <c r="E380" s="18"/>
      <c r="F380" s="18"/>
      <c r="G380" s="18"/>
    </row>
    <row r="381" spans="1:7" s="31" customFormat="1" ht="18" customHeight="1">
      <c r="A381" s="8" t="s">
        <v>418</v>
      </c>
      <c r="B381" s="9" t="s">
        <v>48</v>
      </c>
      <c r="C381" s="8" t="s">
        <v>49</v>
      </c>
      <c r="D381" s="10" t="s">
        <v>50</v>
      </c>
      <c r="E381" s="9" t="s">
        <v>51</v>
      </c>
      <c r="F381" s="9" t="s">
        <v>52</v>
      </c>
      <c r="G381" s="9" t="s">
        <v>53</v>
      </c>
    </row>
    <row r="382" spans="1:7" s="31" customFormat="1" ht="36" customHeight="1">
      <c r="A382" s="11" t="s">
        <v>54</v>
      </c>
      <c r="B382" s="12" t="s">
        <v>129</v>
      </c>
      <c r="C382" s="11" t="s">
        <v>37</v>
      </c>
      <c r="D382" s="13" t="s">
        <v>75</v>
      </c>
      <c r="E382" s="14">
        <v>1</v>
      </c>
      <c r="F382" s="15">
        <v>277.26</v>
      </c>
      <c r="G382" s="15">
        <v>277.26</v>
      </c>
    </row>
    <row r="383" spans="1:7" s="31" customFormat="1" ht="24" customHeight="1">
      <c r="A383" s="19" t="s">
        <v>59</v>
      </c>
      <c r="B383" s="20" t="s">
        <v>130</v>
      </c>
      <c r="C383" s="19" t="s">
        <v>131</v>
      </c>
      <c r="D383" s="21" t="s">
        <v>115</v>
      </c>
      <c r="E383" s="22">
        <v>1.6296295999999999</v>
      </c>
      <c r="F383" s="23">
        <v>15.3</v>
      </c>
      <c r="G383" s="23">
        <v>24.93</v>
      </c>
    </row>
    <row r="384" spans="1:7" s="31" customFormat="1" ht="24" customHeight="1">
      <c r="A384" s="19" t="s">
        <v>59</v>
      </c>
      <c r="B384" s="20" t="s">
        <v>116</v>
      </c>
      <c r="C384" s="19" t="s">
        <v>40</v>
      </c>
      <c r="D384" s="21" t="s">
        <v>115</v>
      </c>
      <c r="E384" s="22">
        <v>3.2592591999999998</v>
      </c>
      <c r="F384" s="23">
        <v>13.23</v>
      </c>
      <c r="G384" s="23">
        <v>43.11</v>
      </c>
    </row>
    <row r="385" spans="1:11" s="31" customFormat="1" ht="24" customHeight="1">
      <c r="A385" s="24" t="s">
        <v>62</v>
      </c>
      <c r="B385" s="25" t="s">
        <v>132</v>
      </c>
      <c r="C385" s="24" t="s">
        <v>133</v>
      </c>
      <c r="D385" s="26" t="s">
        <v>75</v>
      </c>
      <c r="E385" s="27">
        <v>0.93400000000000005</v>
      </c>
      <c r="F385" s="28">
        <v>64.900000000000006</v>
      </c>
      <c r="G385" s="28">
        <v>60.61</v>
      </c>
    </row>
    <row r="386" spans="1:11" s="31" customFormat="1" ht="36" customHeight="1">
      <c r="A386" s="24" t="s">
        <v>62</v>
      </c>
      <c r="B386" s="25" t="s">
        <v>134</v>
      </c>
      <c r="C386" s="24" t="s">
        <v>135</v>
      </c>
      <c r="D386" s="26" t="s">
        <v>136</v>
      </c>
      <c r="E386" s="27">
        <v>0.30599999999999999</v>
      </c>
      <c r="F386" s="28">
        <v>0.84</v>
      </c>
      <c r="G386" s="28">
        <v>0.25</v>
      </c>
    </row>
    <row r="387" spans="1:11" s="31" customFormat="1" ht="24" customHeight="1">
      <c r="A387" s="24" t="s">
        <v>62</v>
      </c>
      <c r="B387" s="25" t="s">
        <v>137</v>
      </c>
      <c r="C387" s="24" t="s">
        <v>138</v>
      </c>
      <c r="D387" s="26" t="s">
        <v>139</v>
      </c>
      <c r="E387" s="27">
        <v>267</v>
      </c>
      <c r="F387" s="28">
        <v>0.36</v>
      </c>
      <c r="G387" s="28">
        <v>96.12</v>
      </c>
    </row>
    <row r="388" spans="1:11" s="31" customFormat="1" ht="24" customHeight="1">
      <c r="A388" s="24" t="s">
        <v>62</v>
      </c>
      <c r="B388" s="25" t="s">
        <v>140</v>
      </c>
      <c r="C388" s="24" t="s">
        <v>141</v>
      </c>
      <c r="D388" s="26" t="s">
        <v>75</v>
      </c>
      <c r="E388" s="27">
        <v>0.20899999999999999</v>
      </c>
      <c r="F388" s="28">
        <v>62.5</v>
      </c>
      <c r="G388" s="28">
        <v>13.06</v>
      </c>
    </row>
    <row r="389" spans="1:11" s="31" customFormat="1" ht="24" customHeight="1">
      <c r="A389" s="24" t="s">
        <v>62</v>
      </c>
      <c r="B389" s="25" t="s">
        <v>142</v>
      </c>
      <c r="C389" s="24" t="s">
        <v>143</v>
      </c>
      <c r="D389" s="26" t="s">
        <v>75</v>
      </c>
      <c r="E389" s="27">
        <v>0.627</v>
      </c>
      <c r="F389" s="28">
        <v>62.5</v>
      </c>
      <c r="G389" s="28">
        <v>39.18</v>
      </c>
    </row>
    <row r="390" spans="1:11">
      <c r="A390" s="37"/>
      <c r="B390" s="37"/>
      <c r="C390" s="37"/>
      <c r="D390" s="37"/>
      <c r="E390" s="38"/>
      <c r="F390" s="37"/>
      <c r="G390" s="38"/>
    </row>
    <row r="391" spans="1:11" s="30" customFormat="1" ht="18" customHeight="1">
      <c r="A391" s="8" t="s">
        <v>254</v>
      </c>
      <c r="B391" s="9" t="s">
        <v>48</v>
      </c>
      <c r="C391" s="8" t="s">
        <v>49</v>
      </c>
      <c r="D391" s="10" t="s">
        <v>50</v>
      </c>
      <c r="E391" s="9" t="s">
        <v>51</v>
      </c>
      <c r="F391" s="9" t="s">
        <v>52</v>
      </c>
      <c r="G391" s="9" t="s">
        <v>53</v>
      </c>
    </row>
    <row r="392" spans="1:11" s="30" customFormat="1" ht="25.5">
      <c r="A392" s="32" t="s">
        <v>54</v>
      </c>
      <c r="B392" s="33" t="s">
        <v>195</v>
      </c>
      <c r="C392" s="32" t="s">
        <v>198</v>
      </c>
      <c r="D392" s="34" t="s">
        <v>82</v>
      </c>
      <c r="E392" s="35">
        <v>1</v>
      </c>
      <c r="F392" s="36">
        <f>G392</f>
        <v>118.18</v>
      </c>
      <c r="G392" s="36">
        <f>SUM(G393:G394)</f>
        <v>118.18</v>
      </c>
    </row>
    <row r="393" spans="1:11" s="31" customFormat="1" ht="24" customHeight="1">
      <c r="A393" s="19" t="s">
        <v>59</v>
      </c>
      <c r="B393" s="20">
        <v>88264</v>
      </c>
      <c r="C393" s="19" t="s">
        <v>197</v>
      </c>
      <c r="D393" s="21" t="s">
        <v>39</v>
      </c>
      <c r="E393" s="22">
        <v>0.36099999999999999</v>
      </c>
      <c r="F393" s="23">
        <v>18.64</v>
      </c>
      <c r="G393" s="23">
        <f>ROUND(E393*F393,2)</f>
        <v>6.73</v>
      </c>
    </row>
    <row r="394" spans="1:11" s="31" customFormat="1" ht="24" customHeight="1">
      <c r="A394" s="24" t="s">
        <v>59</v>
      </c>
      <c r="B394" s="25" t="s">
        <v>439</v>
      </c>
      <c r="C394" s="24" t="s">
        <v>198</v>
      </c>
      <c r="D394" s="26" t="s">
        <v>0</v>
      </c>
      <c r="E394" s="27">
        <v>1</v>
      </c>
      <c r="F394" s="28">
        <f>K397</f>
        <v>111.45</v>
      </c>
      <c r="G394" s="28">
        <f>ROUND(E394*F394,2)</f>
        <v>111.45</v>
      </c>
    </row>
    <row r="395" spans="1:11" s="31" customFormat="1" ht="18" customHeight="1">
      <c r="A395" s="37"/>
      <c r="B395" s="37"/>
      <c r="C395" s="37"/>
      <c r="D395" s="37"/>
      <c r="E395" s="38"/>
      <c r="F395" s="37"/>
      <c r="G395" s="38"/>
    </row>
    <row r="396" spans="1:11" s="31" customFormat="1" ht="24" customHeight="1">
      <c r="A396" s="8" t="s">
        <v>255</v>
      </c>
      <c r="B396" s="9" t="s">
        <v>48</v>
      </c>
      <c r="C396" s="8" t="s">
        <v>49</v>
      </c>
      <c r="D396" s="10" t="s">
        <v>50</v>
      </c>
      <c r="E396" s="9" t="s">
        <v>51</v>
      </c>
      <c r="F396" s="9" t="s">
        <v>52</v>
      </c>
      <c r="G396" s="9" t="s">
        <v>53</v>
      </c>
    </row>
    <row r="397" spans="1:11" s="31" customFormat="1" ht="24" customHeight="1">
      <c r="A397" s="32" t="s">
        <v>54</v>
      </c>
      <c r="B397" s="33">
        <v>72209</v>
      </c>
      <c r="C397" s="32" t="s">
        <v>176</v>
      </c>
      <c r="D397" s="34" t="s">
        <v>82</v>
      </c>
      <c r="E397" s="35">
        <v>1</v>
      </c>
      <c r="F397" s="36">
        <v>19.39</v>
      </c>
      <c r="G397" s="36">
        <f>SUM(G398:G399)</f>
        <v>19.387021799999999</v>
      </c>
      <c r="J397" s="31">
        <v>108.9</v>
      </c>
      <c r="K397" s="31">
        <f>AVERAGE(J397:J398)</f>
        <v>111.45</v>
      </c>
    </row>
    <row r="398" spans="1:11" s="31" customFormat="1" ht="24" customHeight="1">
      <c r="A398" s="19" t="s">
        <v>59</v>
      </c>
      <c r="B398" s="20">
        <v>5811</v>
      </c>
      <c r="C398" s="19" t="s">
        <v>177</v>
      </c>
      <c r="D398" s="21" t="s">
        <v>42</v>
      </c>
      <c r="E398" s="22">
        <v>2.981E-2</v>
      </c>
      <c r="F398" s="23">
        <v>117.78</v>
      </c>
      <c r="G398" s="23">
        <f>F398*E398</f>
        <v>3.5110218</v>
      </c>
      <c r="J398" s="31">
        <v>114</v>
      </c>
    </row>
    <row r="399" spans="1:11" s="31" customFormat="1" ht="24" customHeight="1">
      <c r="A399" s="19" t="s">
        <v>59</v>
      </c>
      <c r="B399" s="20">
        <v>88316</v>
      </c>
      <c r="C399" s="19" t="s">
        <v>40</v>
      </c>
      <c r="D399" s="21" t="s">
        <v>42</v>
      </c>
      <c r="E399" s="22">
        <v>1.2</v>
      </c>
      <c r="F399" s="23">
        <v>13.23</v>
      </c>
      <c r="G399" s="23">
        <f>F399*E399</f>
        <v>15.875999999999999</v>
      </c>
    </row>
    <row r="400" spans="1:11" s="31" customFormat="1">
      <c r="A400" s="16"/>
      <c r="B400" s="16"/>
      <c r="C400" s="16"/>
      <c r="D400" s="16"/>
      <c r="E400" s="17"/>
      <c r="F400" s="16"/>
      <c r="G400" s="17"/>
    </row>
    <row r="401" spans="1:12" s="30" customFormat="1" ht="24" customHeight="1">
      <c r="A401" s="8" t="s">
        <v>296</v>
      </c>
      <c r="B401" s="9" t="s">
        <v>48</v>
      </c>
      <c r="C401" s="8" t="s">
        <v>49</v>
      </c>
      <c r="D401" s="10" t="s">
        <v>50</v>
      </c>
      <c r="E401" s="9" t="s">
        <v>51</v>
      </c>
      <c r="F401" s="9" t="s">
        <v>52</v>
      </c>
      <c r="G401" s="9" t="s">
        <v>53</v>
      </c>
    </row>
    <row r="402" spans="1:12" s="30" customFormat="1" ht="24" customHeight="1">
      <c r="A402" s="32" t="s">
        <v>54</v>
      </c>
      <c r="B402" s="33" t="s">
        <v>297</v>
      </c>
      <c r="C402" s="32" t="s">
        <v>298</v>
      </c>
      <c r="D402" s="34" t="s">
        <v>0</v>
      </c>
      <c r="E402" s="35">
        <v>1</v>
      </c>
      <c r="F402" s="36">
        <f>G402</f>
        <v>365.12</v>
      </c>
      <c r="G402" s="36">
        <v>365.12</v>
      </c>
    </row>
    <row r="403" spans="1:12" s="30" customFormat="1" ht="24" customHeight="1">
      <c r="A403" s="19" t="s">
        <v>59</v>
      </c>
      <c r="B403" s="20" t="s">
        <v>299</v>
      </c>
      <c r="C403" s="19" t="s">
        <v>300</v>
      </c>
      <c r="D403" s="21" t="s">
        <v>82</v>
      </c>
      <c r="E403" s="22" t="s">
        <v>301</v>
      </c>
      <c r="F403" s="23" t="s">
        <v>302</v>
      </c>
      <c r="G403" s="42">
        <v>74.25</v>
      </c>
    </row>
    <row r="404" spans="1:12" s="30" customFormat="1" ht="24" customHeight="1">
      <c r="A404" s="19" t="s">
        <v>59</v>
      </c>
      <c r="B404" s="20" t="s">
        <v>303</v>
      </c>
      <c r="C404" s="19" t="s">
        <v>304</v>
      </c>
      <c r="D404" s="21" t="s">
        <v>82</v>
      </c>
      <c r="E404" s="22" t="s">
        <v>305</v>
      </c>
      <c r="F404" s="23" t="s">
        <v>306</v>
      </c>
      <c r="G404" s="42">
        <v>7.01</v>
      </c>
    </row>
    <row r="405" spans="1:12" s="30" customFormat="1" ht="24" customHeight="1">
      <c r="A405" s="19" t="s">
        <v>59</v>
      </c>
      <c r="B405" s="20" t="s">
        <v>307</v>
      </c>
      <c r="C405" s="19" t="s">
        <v>308</v>
      </c>
      <c r="D405" s="21" t="s">
        <v>75</v>
      </c>
      <c r="E405" s="22" t="s">
        <v>309</v>
      </c>
      <c r="F405" s="23" t="s">
        <v>310</v>
      </c>
      <c r="G405" s="42">
        <v>0.98</v>
      </c>
    </row>
    <row r="406" spans="1:12" s="30" customFormat="1" ht="24" customHeight="1">
      <c r="A406" s="19" t="s">
        <v>59</v>
      </c>
      <c r="B406" s="20" t="s">
        <v>311</v>
      </c>
      <c r="C406" s="19" t="s">
        <v>312</v>
      </c>
      <c r="D406" s="21" t="s">
        <v>75</v>
      </c>
      <c r="E406" s="22" t="s">
        <v>313</v>
      </c>
      <c r="F406" s="23" t="s">
        <v>314</v>
      </c>
      <c r="G406" s="42">
        <v>19.23</v>
      </c>
    </row>
    <row r="407" spans="1:12" s="30" customFormat="1" ht="24" customHeight="1">
      <c r="A407" s="19" t="s">
        <v>59</v>
      </c>
      <c r="B407" s="20" t="s">
        <v>315</v>
      </c>
      <c r="C407" s="19" t="s">
        <v>316</v>
      </c>
      <c r="D407" s="21" t="s">
        <v>75</v>
      </c>
      <c r="E407" s="22" t="s">
        <v>317</v>
      </c>
      <c r="F407" s="23" t="s">
        <v>318</v>
      </c>
      <c r="G407" s="42">
        <v>27.81</v>
      </c>
    </row>
    <row r="408" spans="1:12" s="30" customFormat="1" ht="24" customHeight="1">
      <c r="A408" s="19" t="s">
        <v>59</v>
      </c>
      <c r="B408" s="20" t="s">
        <v>319</v>
      </c>
      <c r="C408" s="19" t="s">
        <v>320</v>
      </c>
      <c r="D408" s="21" t="s">
        <v>82</v>
      </c>
      <c r="E408" s="22" t="s">
        <v>321</v>
      </c>
      <c r="F408" s="23" t="s">
        <v>322</v>
      </c>
      <c r="G408" s="42">
        <v>8.9700000000000006</v>
      </c>
    </row>
    <row r="409" spans="1:12" s="30" customFormat="1" ht="36" customHeight="1">
      <c r="A409" s="19" t="s">
        <v>59</v>
      </c>
      <c r="B409" s="20" t="s">
        <v>323</v>
      </c>
      <c r="C409" s="19" t="s">
        <v>324</v>
      </c>
      <c r="D409" s="21" t="s">
        <v>75</v>
      </c>
      <c r="E409" s="22" t="s">
        <v>325</v>
      </c>
      <c r="F409" s="23" t="s">
        <v>326</v>
      </c>
      <c r="G409" s="42">
        <v>4.04</v>
      </c>
    </row>
    <row r="410" spans="1:12" ht="25.5">
      <c r="A410" s="19" t="s">
        <v>59</v>
      </c>
      <c r="B410" s="20" t="s">
        <v>113</v>
      </c>
      <c r="C410" s="19" t="s">
        <v>114</v>
      </c>
      <c r="D410" s="21" t="s">
        <v>115</v>
      </c>
      <c r="E410" s="22" t="s">
        <v>327</v>
      </c>
      <c r="F410" s="23" t="s">
        <v>328</v>
      </c>
      <c r="G410" s="42">
        <v>9.23</v>
      </c>
    </row>
    <row r="411" spans="1:12" ht="25.5">
      <c r="A411" s="19" t="s">
        <v>59</v>
      </c>
      <c r="B411" s="20" t="s">
        <v>329</v>
      </c>
      <c r="C411" s="19" t="s">
        <v>330</v>
      </c>
      <c r="D411" s="21" t="s">
        <v>75</v>
      </c>
      <c r="E411" s="22" t="s">
        <v>331</v>
      </c>
      <c r="F411" s="23" t="s">
        <v>318</v>
      </c>
      <c r="G411" s="42">
        <v>11.23</v>
      </c>
    </row>
    <row r="412" spans="1:12" ht="38.25">
      <c r="A412" s="19" t="s">
        <v>59</v>
      </c>
      <c r="B412" s="20" t="s">
        <v>332</v>
      </c>
      <c r="C412" s="19" t="s">
        <v>333</v>
      </c>
      <c r="D412" s="21" t="s">
        <v>82</v>
      </c>
      <c r="E412" s="22" t="s">
        <v>334</v>
      </c>
      <c r="F412" s="23" t="s">
        <v>335</v>
      </c>
      <c r="G412" s="42">
        <v>35.619999999999997</v>
      </c>
    </row>
    <row r="413" spans="1:12" ht="25.5">
      <c r="A413" s="19" t="s">
        <v>59</v>
      </c>
      <c r="B413" s="20" t="s">
        <v>116</v>
      </c>
      <c r="C413" s="19" t="s">
        <v>40</v>
      </c>
      <c r="D413" s="21" t="s">
        <v>115</v>
      </c>
      <c r="E413" s="22" t="s">
        <v>327</v>
      </c>
      <c r="F413" s="23" t="s">
        <v>336</v>
      </c>
      <c r="G413" s="42">
        <v>6.62</v>
      </c>
    </row>
    <row r="414" spans="1:12" ht="25.5">
      <c r="A414" s="19" t="s">
        <v>59</v>
      </c>
      <c r="B414" s="20" t="s">
        <v>337</v>
      </c>
      <c r="C414" s="19" t="s">
        <v>338</v>
      </c>
      <c r="D414" s="21" t="s">
        <v>75</v>
      </c>
      <c r="E414" s="22" t="s">
        <v>339</v>
      </c>
      <c r="F414" s="23" t="s">
        <v>340</v>
      </c>
      <c r="G414" s="42">
        <v>8.11</v>
      </c>
    </row>
    <row r="415" spans="1:12" ht="25.5">
      <c r="A415" s="24" t="s">
        <v>62</v>
      </c>
      <c r="B415" s="25" t="s">
        <v>341</v>
      </c>
      <c r="C415" s="24" t="s">
        <v>342</v>
      </c>
      <c r="D415" s="26" t="s">
        <v>343</v>
      </c>
      <c r="E415" s="27" t="s">
        <v>344</v>
      </c>
      <c r="F415" s="28" t="s">
        <v>345</v>
      </c>
      <c r="G415" s="43">
        <v>152.12</v>
      </c>
      <c r="K415" s="7">
        <v>338</v>
      </c>
      <c r="L415" s="7">
        <f>AVERAGE(K415:K417)</f>
        <v>368</v>
      </c>
    </row>
    <row r="416" spans="1:12" s="31" customFormat="1">
      <c r="A416" s="16"/>
      <c r="B416" s="16"/>
      <c r="C416" s="16"/>
      <c r="D416" s="16"/>
      <c r="E416" s="17"/>
      <c r="F416" s="16"/>
      <c r="G416" s="17"/>
      <c r="K416" s="31">
        <v>378</v>
      </c>
    </row>
    <row r="417" spans="1:11" s="41" customFormat="1" ht="18" customHeight="1">
      <c r="A417" s="8" t="s">
        <v>256</v>
      </c>
      <c r="B417" s="9" t="s">
        <v>48</v>
      </c>
      <c r="C417" s="8" t="s">
        <v>49</v>
      </c>
      <c r="D417" s="10" t="s">
        <v>50</v>
      </c>
      <c r="E417" s="9" t="s">
        <v>51</v>
      </c>
      <c r="F417" s="9" t="s">
        <v>52</v>
      </c>
      <c r="G417" s="9" t="s">
        <v>53</v>
      </c>
      <c r="K417" s="41">
        <v>388</v>
      </c>
    </row>
    <row r="418" spans="1:11" s="41" customFormat="1" ht="25.5">
      <c r="A418" s="32" t="s">
        <v>54</v>
      </c>
      <c r="B418" s="33" t="s">
        <v>214</v>
      </c>
      <c r="C418" s="32" t="s">
        <v>226</v>
      </c>
      <c r="D418" s="34" t="s">
        <v>0</v>
      </c>
      <c r="E418" s="35">
        <v>1</v>
      </c>
      <c r="F418" s="36">
        <f>G418</f>
        <v>381.23</v>
      </c>
      <c r="G418" s="36">
        <f>SUM(G419:G420)</f>
        <v>381.23</v>
      </c>
    </row>
    <row r="419" spans="1:11" s="41" customFormat="1" ht="24" customHeight="1">
      <c r="A419" s="19" t="s">
        <v>59</v>
      </c>
      <c r="B419" s="20">
        <v>88316</v>
      </c>
      <c r="C419" s="19" t="s">
        <v>40</v>
      </c>
      <c r="D419" s="21" t="s">
        <v>39</v>
      </c>
      <c r="E419" s="22">
        <v>1</v>
      </c>
      <c r="F419" s="23">
        <v>13.23</v>
      </c>
      <c r="G419" s="23">
        <f>ROUND(E419*F419,2)</f>
        <v>13.23</v>
      </c>
    </row>
    <row r="420" spans="1:11" s="41" customFormat="1" ht="24" customHeight="1">
      <c r="A420" s="24" t="s">
        <v>59</v>
      </c>
      <c r="B420" s="25" t="s">
        <v>440</v>
      </c>
      <c r="C420" s="24" t="s">
        <v>186</v>
      </c>
      <c r="D420" s="26" t="s">
        <v>35</v>
      </c>
      <c r="E420" s="27">
        <v>1</v>
      </c>
      <c r="F420" s="28">
        <f>L415</f>
        <v>368</v>
      </c>
      <c r="G420" s="28">
        <f>ROUND(E420*F420,2)</f>
        <v>368</v>
      </c>
    </row>
    <row r="421" spans="1:11" s="41" customFormat="1" ht="18" customHeight="1">
      <c r="A421" s="37"/>
      <c r="B421" s="37"/>
      <c r="C421" s="37"/>
      <c r="D421" s="37"/>
      <c r="E421" s="38"/>
      <c r="F421" s="37"/>
      <c r="G421" s="38"/>
    </row>
    <row r="422" spans="1:11" s="31" customFormat="1" ht="15" thickBot="1">
      <c r="A422" s="37"/>
      <c r="B422" s="37"/>
      <c r="C422" s="37"/>
      <c r="D422" s="37"/>
      <c r="E422" s="38"/>
      <c r="F422" s="37"/>
      <c r="G422" s="38"/>
    </row>
    <row r="423" spans="1:11">
      <c r="A423" s="60" t="s">
        <v>178</v>
      </c>
      <c r="B423" s="60"/>
      <c r="C423" s="60"/>
      <c r="D423" s="60"/>
      <c r="E423" s="60"/>
      <c r="F423" s="60"/>
      <c r="G423" s="60"/>
    </row>
    <row r="424" spans="1:11">
      <c r="A424" s="61"/>
      <c r="B424" s="61"/>
      <c r="C424" s="61"/>
      <c r="D424" s="61"/>
      <c r="E424" s="61"/>
      <c r="F424" s="61"/>
      <c r="G424" s="61"/>
    </row>
    <row r="425" spans="1:11">
      <c r="A425" s="62" t="s">
        <v>179</v>
      </c>
      <c r="B425" s="62"/>
      <c r="C425" s="62"/>
      <c r="D425" s="62"/>
      <c r="E425" s="62"/>
      <c r="F425" s="62"/>
      <c r="G425" s="62"/>
    </row>
    <row r="426" spans="1:11">
      <c r="A426" s="62"/>
      <c r="B426" s="62"/>
      <c r="C426" s="62"/>
      <c r="D426" s="62"/>
      <c r="E426" s="62"/>
      <c r="F426" s="62"/>
      <c r="G426" s="62"/>
    </row>
  </sheetData>
  <mergeCells count="4">
    <mergeCell ref="A423:G424"/>
    <mergeCell ref="A425:G426"/>
    <mergeCell ref="A1:G1"/>
    <mergeCell ref="A2:G2"/>
  </mergeCells>
  <pageMargins left="0.5" right="0.5" top="1" bottom="1" header="0.5" footer="0.5"/>
  <pageSetup paperSize="9" scale="89" fitToHeight="0" orientation="landscape" r:id="rId1"/>
  <headerFooter>
    <oddHeader>&amp;L &amp;CUFVJMCNPJ: 16.888.315/0001-57 &amp;R</oddHeader>
    <oddFooter>&amp;L &amp;CROD MGT 367 KM 583  - ALTO DA JACUBA - DIAMANTINA / MG(38) 3532-1257 / leon.oliveira@ufvjm.edu.br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N145"/>
  <sheetViews>
    <sheetView workbookViewId="0">
      <selection activeCell="K25" sqref="K25"/>
    </sheetView>
  </sheetViews>
  <sheetFormatPr defaultRowHeight="15"/>
  <cols>
    <col min="1" max="2" width="9.140625" style="46"/>
    <col min="3" max="3" width="8" style="46" customWidth="1"/>
    <col min="4" max="4" width="33.140625" style="46" customWidth="1"/>
    <col min="5" max="5" width="16.140625" style="46" bestFit="1" customWidth="1"/>
    <col min="6" max="6" width="19" style="46" customWidth="1"/>
    <col min="7" max="16384" width="9.140625" style="46"/>
  </cols>
  <sheetData>
    <row r="1" spans="1:6" ht="15.75" thickBot="1">
      <c r="A1" s="85" t="s">
        <v>443</v>
      </c>
      <c r="B1" s="86"/>
      <c r="C1" s="86"/>
      <c r="D1" s="86"/>
      <c r="E1" s="86"/>
      <c r="F1" s="86"/>
    </row>
    <row r="2" spans="1:6" ht="41.25" customHeight="1" thickBot="1">
      <c r="A2" s="47"/>
      <c r="B2" s="74" t="s">
        <v>453</v>
      </c>
      <c r="C2" s="75"/>
      <c r="D2" s="75"/>
      <c r="E2" s="75"/>
      <c r="F2" s="76"/>
    </row>
    <row r="3" spans="1:6" ht="15.75" customHeight="1" thickBot="1">
      <c r="A3" s="48" t="s">
        <v>196</v>
      </c>
      <c r="B3" s="68" t="s">
        <v>421</v>
      </c>
      <c r="C3" s="68"/>
      <c r="D3" s="68"/>
      <c r="E3" s="68"/>
      <c r="F3" s="69"/>
    </row>
    <row r="4" spans="1:6" ht="15.75" customHeight="1">
      <c r="A4" s="77" t="s">
        <v>38</v>
      </c>
      <c r="B4" s="79" t="s">
        <v>444</v>
      </c>
      <c r="C4" s="80"/>
      <c r="D4" s="80"/>
      <c r="E4" s="80"/>
      <c r="F4" s="81"/>
    </row>
    <row r="5" spans="1:6">
      <c r="A5" s="77"/>
      <c r="B5" s="70" t="s">
        <v>445</v>
      </c>
      <c r="C5" s="71"/>
      <c r="D5" s="49" t="s">
        <v>446</v>
      </c>
      <c r="E5" s="50" t="s">
        <v>1</v>
      </c>
      <c r="F5" s="50" t="s">
        <v>447</v>
      </c>
    </row>
    <row r="6" spans="1:6">
      <c r="A6" s="77"/>
      <c r="B6" s="72" t="s">
        <v>448</v>
      </c>
      <c r="C6" s="73"/>
      <c r="D6" s="51"/>
      <c r="E6" s="52"/>
      <c r="F6" s="53"/>
    </row>
    <row r="7" spans="1:6">
      <c r="A7" s="77"/>
      <c r="B7" s="72" t="s">
        <v>449</v>
      </c>
      <c r="C7" s="73"/>
      <c r="D7" s="51"/>
      <c r="E7" s="52"/>
      <c r="F7" s="53"/>
    </row>
    <row r="8" spans="1:6" ht="15.75" thickBot="1">
      <c r="A8" s="77"/>
      <c r="B8" s="72" t="s">
        <v>450</v>
      </c>
      <c r="C8" s="73"/>
      <c r="D8" s="51"/>
      <c r="E8" s="52"/>
      <c r="F8" s="53"/>
    </row>
    <row r="9" spans="1:6" ht="15.75" thickBot="1">
      <c r="A9" s="78"/>
      <c r="B9" s="82" t="s">
        <v>451</v>
      </c>
      <c r="C9" s="83"/>
      <c r="D9" s="84"/>
      <c r="E9" s="54" t="e">
        <f>AVERAGE(E6:E8)</f>
        <v>#DIV/0!</v>
      </c>
      <c r="F9" s="55" t="e">
        <f>AVERAGE(F6:F8)</f>
        <v>#DIV/0!</v>
      </c>
    </row>
    <row r="10" spans="1:6" ht="15.75" thickBot="1"/>
    <row r="11" spans="1:6" ht="41.25" customHeight="1" thickBot="1">
      <c r="A11" s="47"/>
      <c r="B11" s="74" t="s">
        <v>453</v>
      </c>
      <c r="C11" s="75"/>
      <c r="D11" s="75"/>
      <c r="E11" s="75"/>
      <c r="F11" s="76"/>
    </row>
    <row r="12" spans="1:6" ht="15.75" customHeight="1" thickBot="1">
      <c r="A12" s="48" t="s">
        <v>196</v>
      </c>
      <c r="B12" s="68" t="s">
        <v>421</v>
      </c>
      <c r="C12" s="68"/>
      <c r="D12" s="68"/>
      <c r="E12" s="68"/>
      <c r="F12" s="69"/>
    </row>
    <row r="13" spans="1:6" ht="15.75" customHeight="1">
      <c r="A13" s="77" t="s">
        <v>38</v>
      </c>
      <c r="B13" s="79" t="s">
        <v>444</v>
      </c>
      <c r="C13" s="80"/>
      <c r="D13" s="80"/>
      <c r="E13" s="80"/>
      <c r="F13" s="81"/>
    </row>
    <row r="14" spans="1:6">
      <c r="A14" s="77"/>
      <c r="B14" s="70" t="s">
        <v>445</v>
      </c>
      <c r="C14" s="71"/>
      <c r="D14" s="49" t="s">
        <v>446</v>
      </c>
      <c r="E14" s="50" t="s">
        <v>1</v>
      </c>
      <c r="F14" s="50" t="s">
        <v>447</v>
      </c>
    </row>
    <row r="15" spans="1:6">
      <c r="A15" s="77"/>
      <c r="B15" s="72" t="s">
        <v>448</v>
      </c>
      <c r="C15" s="73"/>
      <c r="D15" s="51"/>
      <c r="E15" s="52"/>
      <c r="F15" s="53"/>
    </row>
    <row r="16" spans="1:6">
      <c r="A16" s="77"/>
      <c r="B16" s="72" t="s">
        <v>449</v>
      </c>
      <c r="C16" s="73"/>
      <c r="D16" s="51"/>
      <c r="E16" s="52"/>
      <c r="F16" s="53"/>
    </row>
    <row r="17" spans="1:6" ht="15.75" thickBot="1">
      <c r="A17" s="77"/>
      <c r="B17" s="72" t="s">
        <v>450</v>
      </c>
      <c r="C17" s="73"/>
      <c r="D17" s="51"/>
      <c r="E17" s="52"/>
      <c r="F17" s="53"/>
    </row>
    <row r="18" spans="1:6" ht="15.75" thickBot="1">
      <c r="A18" s="78"/>
      <c r="B18" s="82" t="s">
        <v>451</v>
      </c>
      <c r="C18" s="83"/>
      <c r="D18" s="84"/>
      <c r="E18" s="54" t="e">
        <f>AVERAGE(E15:E17)</f>
        <v>#DIV/0!</v>
      </c>
      <c r="F18" s="55" t="e">
        <f>AVERAGE(F15:F17)</f>
        <v>#DIV/0!</v>
      </c>
    </row>
    <row r="19" spans="1:6" ht="15.75" thickBot="1"/>
    <row r="20" spans="1:6" ht="15.75" customHeight="1" thickBot="1">
      <c r="A20" s="48" t="s">
        <v>196</v>
      </c>
      <c r="B20" s="68" t="s">
        <v>421</v>
      </c>
      <c r="C20" s="68"/>
      <c r="D20" s="68"/>
      <c r="E20" s="68"/>
      <c r="F20" s="69"/>
    </row>
    <row r="21" spans="1:6" ht="15.75" customHeight="1">
      <c r="A21" s="77" t="s">
        <v>38</v>
      </c>
      <c r="B21" s="79" t="s">
        <v>444</v>
      </c>
      <c r="C21" s="80"/>
      <c r="D21" s="80"/>
      <c r="E21" s="80"/>
      <c r="F21" s="81"/>
    </row>
    <row r="22" spans="1:6">
      <c r="A22" s="77"/>
      <c r="B22" s="70" t="s">
        <v>445</v>
      </c>
      <c r="C22" s="71"/>
      <c r="D22" s="49" t="s">
        <v>446</v>
      </c>
      <c r="E22" s="50" t="s">
        <v>1</v>
      </c>
      <c r="F22" s="50" t="s">
        <v>447</v>
      </c>
    </row>
    <row r="23" spans="1:6">
      <c r="A23" s="77"/>
      <c r="B23" s="72" t="s">
        <v>448</v>
      </c>
      <c r="C23" s="73"/>
      <c r="D23" s="51"/>
      <c r="E23" s="52"/>
      <c r="F23" s="53"/>
    </row>
    <row r="24" spans="1:6">
      <c r="A24" s="77"/>
      <c r="B24" s="72" t="s">
        <v>449</v>
      </c>
      <c r="C24" s="73"/>
      <c r="D24" s="51"/>
      <c r="E24" s="52"/>
      <c r="F24" s="53"/>
    </row>
    <row r="25" spans="1:6" ht="15.75" thickBot="1">
      <c r="A25" s="77"/>
      <c r="B25" s="72" t="s">
        <v>450</v>
      </c>
      <c r="C25" s="73"/>
      <c r="D25" s="51"/>
      <c r="E25" s="52"/>
      <c r="F25" s="53"/>
    </row>
    <row r="26" spans="1:6" ht="15.75" thickBot="1">
      <c r="A26" s="78"/>
      <c r="B26" s="82" t="s">
        <v>451</v>
      </c>
      <c r="C26" s="83"/>
      <c r="D26" s="84"/>
      <c r="E26" s="54" t="e">
        <f>AVERAGE(E23:E25)</f>
        <v>#DIV/0!</v>
      </c>
      <c r="F26" s="55" t="e">
        <f>AVERAGE(F23:F25)</f>
        <v>#DIV/0!</v>
      </c>
    </row>
    <row r="27" spans="1:6" ht="15.75" thickBot="1"/>
    <row r="28" spans="1:6" ht="41.25" customHeight="1" thickBot="1">
      <c r="A28" s="47"/>
      <c r="B28" s="74" t="s">
        <v>453</v>
      </c>
      <c r="C28" s="75"/>
      <c r="D28" s="75"/>
      <c r="E28" s="75"/>
      <c r="F28" s="76"/>
    </row>
    <row r="29" spans="1:6" ht="15.75" customHeight="1" thickBot="1">
      <c r="A29" s="48" t="s">
        <v>196</v>
      </c>
      <c r="B29" s="68" t="s">
        <v>421</v>
      </c>
      <c r="C29" s="68"/>
      <c r="D29" s="68"/>
      <c r="E29" s="68"/>
      <c r="F29" s="69"/>
    </row>
    <row r="30" spans="1:6" ht="15.75" customHeight="1">
      <c r="A30" s="77" t="s">
        <v>38</v>
      </c>
      <c r="B30" s="79" t="s">
        <v>444</v>
      </c>
      <c r="C30" s="80"/>
      <c r="D30" s="80"/>
      <c r="E30" s="80"/>
      <c r="F30" s="81"/>
    </row>
    <row r="31" spans="1:6">
      <c r="A31" s="77"/>
      <c r="B31" s="70" t="s">
        <v>445</v>
      </c>
      <c r="C31" s="71"/>
      <c r="D31" s="49" t="s">
        <v>446</v>
      </c>
      <c r="E31" s="50" t="s">
        <v>1</v>
      </c>
      <c r="F31" s="50" t="s">
        <v>447</v>
      </c>
    </row>
    <row r="32" spans="1:6">
      <c r="A32" s="77"/>
      <c r="B32" s="72" t="s">
        <v>448</v>
      </c>
      <c r="C32" s="73"/>
      <c r="D32" s="51"/>
      <c r="E32" s="52"/>
      <c r="F32" s="53"/>
    </row>
    <row r="33" spans="1:14">
      <c r="A33" s="77"/>
      <c r="B33" s="72" t="s">
        <v>449</v>
      </c>
      <c r="C33" s="73"/>
      <c r="D33" s="51"/>
      <c r="E33" s="52"/>
      <c r="F33" s="53"/>
    </row>
    <row r="34" spans="1:14" ht="15.75" thickBot="1">
      <c r="A34" s="77"/>
      <c r="B34" s="72" t="s">
        <v>450</v>
      </c>
      <c r="C34" s="73"/>
      <c r="D34" s="51"/>
      <c r="E34" s="52"/>
      <c r="F34" s="53"/>
    </row>
    <row r="35" spans="1:14" ht="15.75" thickBot="1">
      <c r="A35" s="78"/>
      <c r="B35" s="82" t="s">
        <v>451</v>
      </c>
      <c r="C35" s="83"/>
      <c r="D35" s="84"/>
      <c r="E35" s="54" t="e">
        <f>AVERAGE(E32:E34)</f>
        <v>#DIV/0!</v>
      </c>
      <c r="F35" s="55" t="e">
        <f>AVERAGE(F32:F34)</f>
        <v>#DIV/0!</v>
      </c>
    </row>
    <row r="36" spans="1:14" ht="15.75" customHeight="1" thickBot="1">
      <c r="G36" s="56"/>
      <c r="H36" s="56"/>
      <c r="I36" s="56"/>
      <c r="J36" s="56"/>
      <c r="K36" s="56"/>
      <c r="L36" s="56"/>
      <c r="M36" s="56"/>
      <c r="N36" s="56"/>
    </row>
    <row r="37" spans="1:14" ht="15.75" customHeight="1" thickBot="1">
      <c r="A37" s="48" t="s">
        <v>196</v>
      </c>
      <c r="B37" s="68" t="s">
        <v>421</v>
      </c>
      <c r="C37" s="68"/>
      <c r="D37" s="68"/>
      <c r="E37" s="68"/>
      <c r="F37" s="69"/>
    </row>
    <row r="38" spans="1:14" ht="15.75" customHeight="1">
      <c r="A38" s="77" t="s">
        <v>38</v>
      </c>
      <c r="B38" s="79" t="s">
        <v>444</v>
      </c>
      <c r="C38" s="80"/>
      <c r="D38" s="80"/>
      <c r="E38" s="80"/>
      <c r="F38" s="81"/>
    </row>
    <row r="39" spans="1:14">
      <c r="A39" s="77"/>
      <c r="B39" s="70" t="s">
        <v>445</v>
      </c>
      <c r="C39" s="71"/>
      <c r="D39" s="49" t="s">
        <v>446</v>
      </c>
      <c r="E39" s="50" t="s">
        <v>1</v>
      </c>
      <c r="F39" s="50" t="s">
        <v>447</v>
      </c>
    </row>
    <row r="40" spans="1:14">
      <c r="A40" s="77"/>
      <c r="B40" s="72" t="s">
        <v>448</v>
      </c>
      <c r="C40" s="73"/>
      <c r="D40" s="51"/>
      <c r="E40" s="52"/>
      <c r="F40" s="53"/>
    </row>
    <row r="41" spans="1:14">
      <c r="A41" s="77"/>
      <c r="B41" s="72" t="s">
        <v>449</v>
      </c>
      <c r="C41" s="73"/>
      <c r="D41" s="51"/>
      <c r="E41" s="52"/>
      <c r="F41" s="53"/>
    </row>
    <row r="42" spans="1:14" ht="15.75" thickBot="1">
      <c r="A42" s="77"/>
      <c r="B42" s="72" t="s">
        <v>450</v>
      </c>
      <c r="C42" s="73"/>
      <c r="D42" s="51"/>
      <c r="E42" s="52"/>
      <c r="F42" s="53"/>
    </row>
    <row r="43" spans="1:14" ht="15.75" thickBot="1">
      <c r="A43" s="78"/>
      <c r="B43" s="82" t="s">
        <v>451</v>
      </c>
      <c r="C43" s="83"/>
      <c r="D43" s="84"/>
      <c r="E43" s="54" t="e">
        <f>AVERAGE(E40:E42)</f>
        <v>#DIV/0!</v>
      </c>
      <c r="F43" s="55" t="e">
        <f>AVERAGE(F40:F42)</f>
        <v>#DIV/0!</v>
      </c>
    </row>
    <row r="44" spans="1:14" ht="15.75" thickBot="1"/>
    <row r="45" spans="1:14" ht="41.25" customHeight="1" thickBot="1">
      <c r="A45" s="47"/>
      <c r="B45" s="74" t="s">
        <v>453</v>
      </c>
      <c r="C45" s="75"/>
      <c r="D45" s="75"/>
      <c r="E45" s="75"/>
      <c r="F45" s="76"/>
    </row>
    <row r="46" spans="1:14" ht="15.75" customHeight="1" thickBot="1">
      <c r="A46" s="48" t="s">
        <v>196</v>
      </c>
      <c r="B46" s="68" t="s">
        <v>421</v>
      </c>
      <c r="C46" s="68"/>
      <c r="D46" s="68"/>
      <c r="E46" s="68"/>
      <c r="F46" s="69"/>
    </row>
    <row r="47" spans="1:14" ht="15.75" customHeight="1">
      <c r="A47" s="77" t="s">
        <v>38</v>
      </c>
      <c r="B47" s="79" t="s">
        <v>444</v>
      </c>
      <c r="C47" s="80"/>
      <c r="D47" s="80"/>
      <c r="E47" s="80"/>
      <c r="F47" s="81"/>
    </row>
    <row r="48" spans="1:14">
      <c r="A48" s="77"/>
      <c r="B48" s="70" t="s">
        <v>445</v>
      </c>
      <c r="C48" s="71"/>
      <c r="D48" s="49" t="s">
        <v>446</v>
      </c>
      <c r="E48" s="50" t="s">
        <v>1</v>
      </c>
      <c r="F48" s="50" t="s">
        <v>447</v>
      </c>
    </row>
    <row r="49" spans="1:6">
      <c r="A49" s="77"/>
      <c r="B49" s="72" t="s">
        <v>448</v>
      </c>
      <c r="C49" s="73"/>
      <c r="D49" s="51"/>
      <c r="E49" s="52"/>
      <c r="F49" s="53"/>
    </row>
    <row r="50" spans="1:6">
      <c r="A50" s="77"/>
      <c r="B50" s="72" t="s">
        <v>449</v>
      </c>
      <c r="C50" s="73"/>
      <c r="D50" s="51"/>
      <c r="E50" s="52"/>
      <c r="F50" s="53"/>
    </row>
    <row r="51" spans="1:6" ht="15.75" thickBot="1">
      <c r="A51" s="77"/>
      <c r="B51" s="72" t="s">
        <v>450</v>
      </c>
      <c r="C51" s="73"/>
      <c r="D51" s="51"/>
      <c r="E51" s="52"/>
      <c r="F51" s="53"/>
    </row>
    <row r="52" spans="1:6" ht="15.75" thickBot="1">
      <c r="A52" s="78"/>
      <c r="B52" s="82" t="s">
        <v>451</v>
      </c>
      <c r="C52" s="83"/>
      <c r="D52" s="84"/>
      <c r="E52" s="54" t="e">
        <f>AVERAGE(E49:E51)</f>
        <v>#DIV/0!</v>
      </c>
      <c r="F52" s="55" t="e">
        <f>AVERAGE(F49:F51)</f>
        <v>#DIV/0!</v>
      </c>
    </row>
    <row r="53" spans="1:6" ht="15.75" thickBot="1"/>
    <row r="54" spans="1:6" ht="15.75" customHeight="1" thickBot="1">
      <c r="A54" s="48" t="s">
        <v>196</v>
      </c>
      <c r="B54" s="68" t="s">
        <v>421</v>
      </c>
      <c r="C54" s="68"/>
      <c r="D54" s="68"/>
      <c r="E54" s="68"/>
      <c r="F54" s="69"/>
    </row>
    <row r="55" spans="1:6" ht="15.75" customHeight="1">
      <c r="A55" s="77" t="s">
        <v>38</v>
      </c>
      <c r="B55" s="79" t="s">
        <v>444</v>
      </c>
      <c r="C55" s="80"/>
      <c r="D55" s="80"/>
      <c r="E55" s="80"/>
      <c r="F55" s="81"/>
    </row>
    <row r="56" spans="1:6">
      <c r="A56" s="77"/>
      <c r="B56" s="70" t="s">
        <v>445</v>
      </c>
      <c r="C56" s="71"/>
      <c r="D56" s="49" t="s">
        <v>446</v>
      </c>
      <c r="E56" s="50" t="s">
        <v>1</v>
      </c>
      <c r="F56" s="50" t="s">
        <v>447</v>
      </c>
    </row>
    <row r="57" spans="1:6">
      <c r="A57" s="77"/>
      <c r="B57" s="72" t="s">
        <v>448</v>
      </c>
      <c r="C57" s="73"/>
      <c r="D57" s="51"/>
      <c r="E57" s="52"/>
      <c r="F57" s="53"/>
    </row>
    <row r="58" spans="1:6">
      <c r="A58" s="77"/>
      <c r="B58" s="72" t="s">
        <v>449</v>
      </c>
      <c r="C58" s="73"/>
      <c r="D58" s="51"/>
      <c r="E58" s="52"/>
      <c r="F58" s="53"/>
    </row>
    <row r="59" spans="1:6" ht="15.75" thickBot="1">
      <c r="A59" s="77"/>
      <c r="B59" s="72" t="s">
        <v>450</v>
      </c>
      <c r="C59" s="73"/>
      <c r="D59" s="51"/>
      <c r="E59" s="52"/>
      <c r="F59" s="53"/>
    </row>
    <row r="60" spans="1:6" ht="15.75" thickBot="1">
      <c r="A60" s="78"/>
      <c r="B60" s="82" t="s">
        <v>451</v>
      </c>
      <c r="C60" s="83"/>
      <c r="D60" s="84"/>
      <c r="E60" s="54" t="e">
        <f>AVERAGE(E57:E59)</f>
        <v>#DIV/0!</v>
      </c>
      <c r="F60" s="55" t="e">
        <f>AVERAGE(F57:F59)</f>
        <v>#DIV/0!</v>
      </c>
    </row>
    <row r="61" spans="1:6" ht="15.75" thickBot="1"/>
    <row r="62" spans="1:6" ht="41.25" customHeight="1" thickBot="1">
      <c r="A62" s="47"/>
      <c r="B62" s="74" t="s">
        <v>453</v>
      </c>
      <c r="C62" s="75"/>
      <c r="D62" s="75"/>
      <c r="E62" s="75"/>
      <c r="F62" s="76"/>
    </row>
    <row r="63" spans="1:6" ht="15.75" customHeight="1" thickBot="1">
      <c r="A63" s="48" t="s">
        <v>196</v>
      </c>
      <c r="B63" s="68" t="s">
        <v>421</v>
      </c>
      <c r="C63" s="68"/>
      <c r="D63" s="68"/>
      <c r="E63" s="68"/>
      <c r="F63" s="69"/>
    </row>
    <row r="64" spans="1:6" ht="15.75" customHeight="1">
      <c r="A64" s="77" t="s">
        <v>38</v>
      </c>
      <c r="B64" s="79" t="s">
        <v>444</v>
      </c>
      <c r="C64" s="80"/>
      <c r="D64" s="80"/>
      <c r="E64" s="80"/>
      <c r="F64" s="81"/>
    </row>
    <row r="65" spans="1:14">
      <c r="A65" s="77"/>
      <c r="B65" s="70" t="s">
        <v>445</v>
      </c>
      <c r="C65" s="71"/>
      <c r="D65" s="49" t="s">
        <v>446</v>
      </c>
      <c r="E65" s="50" t="s">
        <v>1</v>
      </c>
      <c r="F65" s="50" t="s">
        <v>447</v>
      </c>
    </row>
    <row r="66" spans="1:14">
      <c r="A66" s="77"/>
      <c r="B66" s="72" t="s">
        <v>448</v>
      </c>
      <c r="C66" s="73"/>
      <c r="D66" s="51"/>
      <c r="E66" s="52"/>
      <c r="F66" s="53"/>
    </row>
    <row r="67" spans="1:14">
      <c r="A67" s="77"/>
      <c r="B67" s="72" t="s">
        <v>449</v>
      </c>
      <c r="C67" s="73"/>
      <c r="D67" s="51"/>
      <c r="E67" s="52"/>
      <c r="F67" s="53"/>
    </row>
    <row r="68" spans="1:14" ht="15.75" thickBot="1">
      <c r="A68" s="77"/>
      <c r="B68" s="72" t="s">
        <v>450</v>
      </c>
      <c r="C68" s="73"/>
      <c r="D68" s="51"/>
      <c r="E68" s="52"/>
      <c r="F68" s="53"/>
    </row>
    <row r="69" spans="1:14" ht="15.75" thickBot="1">
      <c r="A69" s="78"/>
      <c r="B69" s="82" t="s">
        <v>451</v>
      </c>
      <c r="C69" s="83"/>
      <c r="D69" s="84"/>
      <c r="E69" s="54" t="e">
        <f>AVERAGE(E66:E68)</f>
        <v>#DIV/0!</v>
      </c>
      <c r="F69" s="55" t="e">
        <f>AVERAGE(F66:F68)</f>
        <v>#DIV/0!</v>
      </c>
    </row>
    <row r="70" spans="1:14" ht="15.75" customHeight="1" thickBot="1">
      <c r="G70" s="56"/>
      <c r="H70" s="56"/>
      <c r="I70" s="56"/>
      <c r="J70" s="56"/>
      <c r="K70" s="56"/>
      <c r="L70" s="56"/>
      <c r="M70" s="56"/>
      <c r="N70" s="56"/>
    </row>
    <row r="71" spans="1:14" ht="15.75" customHeight="1" thickBot="1">
      <c r="A71" s="48" t="s">
        <v>196</v>
      </c>
      <c r="B71" s="68" t="s">
        <v>421</v>
      </c>
      <c r="C71" s="68"/>
      <c r="D71" s="68"/>
      <c r="E71" s="68"/>
      <c r="F71" s="69"/>
    </row>
    <row r="72" spans="1:14" ht="15.75" customHeight="1">
      <c r="A72" s="77" t="s">
        <v>38</v>
      </c>
      <c r="B72" s="79" t="s">
        <v>444</v>
      </c>
      <c r="C72" s="80"/>
      <c r="D72" s="80"/>
      <c r="E72" s="80"/>
      <c r="F72" s="81"/>
    </row>
    <row r="73" spans="1:14">
      <c r="A73" s="77"/>
      <c r="B73" s="70" t="s">
        <v>445</v>
      </c>
      <c r="C73" s="71"/>
      <c r="D73" s="49" t="s">
        <v>446</v>
      </c>
      <c r="E73" s="50" t="s">
        <v>1</v>
      </c>
      <c r="F73" s="50" t="s">
        <v>447</v>
      </c>
    </row>
    <row r="74" spans="1:14">
      <c r="A74" s="77"/>
      <c r="B74" s="72" t="s">
        <v>448</v>
      </c>
      <c r="C74" s="73"/>
      <c r="D74" s="51"/>
      <c r="E74" s="52"/>
      <c r="F74" s="53"/>
    </row>
    <row r="75" spans="1:14">
      <c r="A75" s="77"/>
      <c r="B75" s="72" t="s">
        <v>449</v>
      </c>
      <c r="C75" s="73"/>
      <c r="D75" s="51"/>
      <c r="E75" s="52"/>
      <c r="F75" s="53"/>
    </row>
    <row r="76" spans="1:14" ht="15.75" thickBot="1">
      <c r="A76" s="77"/>
      <c r="B76" s="72" t="s">
        <v>450</v>
      </c>
      <c r="C76" s="73"/>
      <c r="D76" s="51"/>
      <c r="E76" s="52"/>
      <c r="F76" s="53"/>
    </row>
    <row r="77" spans="1:14" ht="15.75" thickBot="1">
      <c r="A77" s="78"/>
      <c r="B77" s="82" t="s">
        <v>451</v>
      </c>
      <c r="C77" s="83"/>
      <c r="D77" s="84"/>
      <c r="E77" s="54" t="e">
        <f>AVERAGE(E74:E76)</f>
        <v>#DIV/0!</v>
      </c>
      <c r="F77" s="55" t="e">
        <f>AVERAGE(F74:F76)</f>
        <v>#DIV/0!</v>
      </c>
    </row>
    <row r="78" spans="1:14" ht="15.75" thickBot="1"/>
    <row r="79" spans="1:14" ht="41.25" customHeight="1" thickBot="1">
      <c r="A79" s="47"/>
      <c r="B79" s="74" t="s">
        <v>453</v>
      </c>
      <c r="C79" s="75"/>
      <c r="D79" s="75"/>
      <c r="E79" s="75"/>
      <c r="F79" s="76"/>
    </row>
    <row r="80" spans="1:14" ht="15.75" customHeight="1" thickBot="1">
      <c r="A80" s="48" t="s">
        <v>196</v>
      </c>
      <c r="B80" s="68" t="s">
        <v>421</v>
      </c>
      <c r="C80" s="68"/>
      <c r="D80" s="68"/>
      <c r="E80" s="68"/>
      <c r="F80" s="69"/>
    </row>
    <row r="81" spans="1:6" ht="15.75" customHeight="1">
      <c r="A81" s="77" t="s">
        <v>38</v>
      </c>
      <c r="B81" s="79" t="s">
        <v>444</v>
      </c>
      <c r="C81" s="80"/>
      <c r="D81" s="80"/>
      <c r="E81" s="80"/>
      <c r="F81" s="81"/>
    </row>
    <row r="82" spans="1:6">
      <c r="A82" s="77"/>
      <c r="B82" s="70" t="s">
        <v>445</v>
      </c>
      <c r="C82" s="71"/>
      <c r="D82" s="49" t="s">
        <v>446</v>
      </c>
      <c r="E82" s="50" t="s">
        <v>1</v>
      </c>
      <c r="F82" s="50" t="s">
        <v>447</v>
      </c>
    </row>
    <row r="83" spans="1:6">
      <c r="A83" s="77"/>
      <c r="B83" s="72" t="s">
        <v>448</v>
      </c>
      <c r="C83" s="73"/>
      <c r="D83" s="51"/>
      <c r="E83" s="52"/>
      <c r="F83" s="53"/>
    </row>
    <row r="84" spans="1:6">
      <c r="A84" s="77"/>
      <c r="B84" s="72" t="s">
        <v>449</v>
      </c>
      <c r="C84" s="73"/>
      <c r="D84" s="51"/>
      <c r="E84" s="52"/>
      <c r="F84" s="53"/>
    </row>
    <row r="85" spans="1:6" ht="15.75" thickBot="1">
      <c r="A85" s="77"/>
      <c r="B85" s="72" t="s">
        <v>450</v>
      </c>
      <c r="C85" s="73"/>
      <c r="D85" s="51"/>
      <c r="E85" s="52"/>
      <c r="F85" s="53"/>
    </row>
    <row r="86" spans="1:6" ht="15.75" thickBot="1">
      <c r="A86" s="78"/>
      <c r="B86" s="82" t="s">
        <v>451</v>
      </c>
      <c r="C86" s="83"/>
      <c r="D86" s="84"/>
      <c r="E86" s="54" t="e">
        <f>AVERAGE(E83:E85)</f>
        <v>#DIV/0!</v>
      </c>
      <c r="F86" s="55" t="e">
        <f>AVERAGE(F83:F85)</f>
        <v>#DIV/0!</v>
      </c>
    </row>
    <row r="87" spans="1:6" ht="15.75" thickBot="1"/>
    <row r="88" spans="1:6" ht="15.75" customHeight="1" thickBot="1">
      <c r="A88" s="48" t="s">
        <v>196</v>
      </c>
      <c r="B88" s="68" t="s">
        <v>421</v>
      </c>
      <c r="C88" s="68"/>
      <c r="D88" s="68"/>
      <c r="E88" s="68"/>
      <c r="F88" s="69"/>
    </row>
    <row r="89" spans="1:6" ht="15.75" customHeight="1">
      <c r="A89" s="77" t="s">
        <v>38</v>
      </c>
      <c r="B89" s="79" t="s">
        <v>444</v>
      </c>
      <c r="C89" s="80"/>
      <c r="D89" s="80"/>
      <c r="E89" s="80"/>
      <c r="F89" s="81"/>
    </row>
    <row r="90" spans="1:6">
      <c r="A90" s="77"/>
      <c r="B90" s="70" t="s">
        <v>445</v>
      </c>
      <c r="C90" s="71"/>
      <c r="D90" s="49" t="s">
        <v>446</v>
      </c>
      <c r="E90" s="50" t="s">
        <v>1</v>
      </c>
      <c r="F90" s="50" t="s">
        <v>447</v>
      </c>
    </row>
    <row r="91" spans="1:6">
      <c r="A91" s="77"/>
      <c r="B91" s="72" t="s">
        <v>448</v>
      </c>
      <c r="C91" s="73"/>
      <c r="D91" s="51"/>
      <c r="E91" s="52"/>
      <c r="F91" s="53"/>
    </row>
    <row r="92" spans="1:6">
      <c r="A92" s="77"/>
      <c r="B92" s="72" t="s">
        <v>449</v>
      </c>
      <c r="C92" s="73"/>
      <c r="D92" s="51"/>
      <c r="E92" s="52"/>
      <c r="F92" s="53"/>
    </row>
    <row r="93" spans="1:6" ht="15.75" thickBot="1">
      <c r="A93" s="77"/>
      <c r="B93" s="72" t="s">
        <v>450</v>
      </c>
      <c r="C93" s="73"/>
      <c r="D93" s="51"/>
      <c r="E93" s="52"/>
      <c r="F93" s="53"/>
    </row>
    <row r="94" spans="1:6" ht="15.75" thickBot="1">
      <c r="A94" s="78"/>
      <c r="B94" s="82" t="s">
        <v>451</v>
      </c>
      <c r="C94" s="83"/>
      <c r="D94" s="84"/>
      <c r="E94" s="54" t="e">
        <f>AVERAGE(E91:E93)</f>
        <v>#DIV/0!</v>
      </c>
      <c r="F94" s="55" t="e">
        <f>AVERAGE(F91:F93)</f>
        <v>#DIV/0!</v>
      </c>
    </row>
    <row r="95" spans="1:6" ht="15.75" thickBot="1"/>
    <row r="96" spans="1:6" ht="41.25" customHeight="1" thickBot="1">
      <c r="A96" s="47"/>
      <c r="B96" s="74" t="s">
        <v>453</v>
      </c>
      <c r="C96" s="75"/>
      <c r="D96" s="75"/>
      <c r="E96" s="75"/>
      <c r="F96" s="76"/>
    </row>
    <row r="97" spans="1:14" ht="15.75" customHeight="1" thickBot="1">
      <c r="A97" s="48" t="s">
        <v>196</v>
      </c>
      <c r="B97" s="68" t="s">
        <v>421</v>
      </c>
      <c r="C97" s="68"/>
      <c r="D97" s="68"/>
      <c r="E97" s="68"/>
      <c r="F97" s="69"/>
    </row>
    <row r="98" spans="1:14" ht="15.75" customHeight="1">
      <c r="A98" s="77" t="s">
        <v>38</v>
      </c>
      <c r="B98" s="79" t="s">
        <v>444</v>
      </c>
      <c r="C98" s="80"/>
      <c r="D98" s="80"/>
      <c r="E98" s="80"/>
      <c r="F98" s="81"/>
    </row>
    <row r="99" spans="1:14">
      <c r="A99" s="77"/>
      <c r="B99" s="70" t="s">
        <v>445</v>
      </c>
      <c r="C99" s="71"/>
      <c r="D99" s="49" t="s">
        <v>446</v>
      </c>
      <c r="E99" s="50" t="s">
        <v>1</v>
      </c>
      <c r="F99" s="50" t="s">
        <v>447</v>
      </c>
    </row>
    <row r="100" spans="1:14">
      <c r="A100" s="77"/>
      <c r="B100" s="72" t="s">
        <v>448</v>
      </c>
      <c r="C100" s="73"/>
      <c r="D100" s="51"/>
      <c r="E100" s="52"/>
      <c r="F100" s="53"/>
    </row>
    <row r="101" spans="1:14">
      <c r="A101" s="77"/>
      <c r="B101" s="72" t="s">
        <v>449</v>
      </c>
      <c r="C101" s="73"/>
      <c r="D101" s="51"/>
      <c r="E101" s="52"/>
      <c r="F101" s="53"/>
    </row>
    <row r="102" spans="1:14" ht="15.75" thickBot="1">
      <c r="A102" s="77"/>
      <c r="B102" s="72" t="s">
        <v>450</v>
      </c>
      <c r="C102" s="73"/>
      <c r="D102" s="51"/>
      <c r="E102" s="52"/>
      <c r="F102" s="53"/>
    </row>
    <row r="103" spans="1:14" ht="15.75" thickBot="1">
      <c r="A103" s="78"/>
      <c r="B103" s="82" t="s">
        <v>451</v>
      </c>
      <c r="C103" s="83"/>
      <c r="D103" s="84"/>
      <c r="E103" s="54" t="e">
        <f>AVERAGE(E100:E102)</f>
        <v>#DIV/0!</v>
      </c>
      <c r="F103" s="55" t="e">
        <f>AVERAGE(F100:F102)</f>
        <v>#DIV/0!</v>
      </c>
    </row>
    <row r="104" spans="1:14" ht="15.75" customHeight="1" thickBot="1">
      <c r="G104" s="56"/>
      <c r="H104" s="56"/>
      <c r="I104" s="56"/>
      <c r="J104" s="56"/>
      <c r="K104" s="56"/>
      <c r="L104" s="56"/>
      <c r="M104" s="56"/>
      <c r="N104" s="56"/>
    </row>
    <row r="105" spans="1:14" ht="15.75" customHeight="1" thickBot="1">
      <c r="A105" s="48" t="s">
        <v>196</v>
      </c>
      <c r="B105" s="68" t="s">
        <v>421</v>
      </c>
      <c r="C105" s="68"/>
      <c r="D105" s="68"/>
      <c r="E105" s="68"/>
      <c r="F105" s="69"/>
    </row>
    <row r="106" spans="1:14" ht="15.75" customHeight="1">
      <c r="A106" s="77" t="s">
        <v>38</v>
      </c>
      <c r="B106" s="79" t="s">
        <v>444</v>
      </c>
      <c r="C106" s="80"/>
      <c r="D106" s="80"/>
      <c r="E106" s="80"/>
      <c r="F106" s="81"/>
    </row>
    <row r="107" spans="1:14">
      <c r="A107" s="77"/>
      <c r="B107" s="70" t="s">
        <v>445</v>
      </c>
      <c r="C107" s="71"/>
      <c r="D107" s="49" t="s">
        <v>446</v>
      </c>
      <c r="E107" s="50" t="s">
        <v>1</v>
      </c>
      <c r="F107" s="50" t="s">
        <v>447</v>
      </c>
    </row>
    <row r="108" spans="1:14">
      <c r="A108" s="77"/>
      <c r="B108" s="72" t="s">
        <v>448</v>
      </c>
      <c r="C108" s="73"/>
      <c r="D108" s="51"/>
      <c r="E108" s="52"/>
      <c r="F108" s="53"/>
    </row>
    <row r="109" spans="1:14">
      <c r="A109" s="77"/>
      <c r="B109" s="72" t="s">
        <v>449</v>
      </c>
      <c r="C109" s="73"/>
      <c r="D109" s="51"/>
      <c r="E109" s="52"/>
      <c r="F109" s="53"/>
    </row>
    <row r="110" spans="1:14" ht="15.75" thickBot="1">
      <c r="A110" s="77"/>
      <c r="B110" s="72" t="s">
        <v>450</v>
      </c>
      <c r="C110" s="73"/>
      <c r="D110" s="51"/>
      <c r="E110" s="52"/>
      <c r="F110" s="53"/>
    </row>
    <row r="111" spans="1:14" ht="15.75" thickBot="1">
      <c r="A111" s="78"/>
      <c r="B111" s="82" t="s">
        <v>451</v>
      </c>
      <c r="C111" s="83"/>
      <c r="D111" s="84"/>
      <c r="E111" s="54" t="e">
        <f>AVERAGE(E108:E110)</f>
        <v>#DIV/0!</v>
      </c>
      <c r="F111" s="55" t="e">
        <f>AVERAGE(F108:F110)</f>
        <v>#DIV/0!</v>
      </c>
    </row>
    <row r="112" spans="1:14" ht="15.75" thickBot="1"/>
    <row r="113" spans="1:6" ht="41.25" customHeight="1" thickBot="1">
      <c r="A113" s="47"/>
      <c r="B113" s="74" t="s">
        <v>453</v>
      </c>
      <c r="C113" s="75"/>
      <c r="D113" s="75"/>
      <c r="E113" s="75"/>
      <c r="F113" s="76"/>
    </row>
    <row r="114" spans="1:6" ht="15.75" customHeight="1" thickBot="1">
      <c r="A114" s="48" t="s">
        <v>196</v>
      </c>
      <c r="B114" s="68" t="s">
        <v>421</v>
      </c>
      <c r="C114" s="68"/>
      <c r="D114" s="68"/>
      <c r="E114" s="68"/>
      <c r="F114" s="69"/>
    </row>
    <row r="115" spans="1:6" ht="15.75" customHeight="1">
      <c r="A115" s="77" t="s">
        <v>38</v>
      </c>
      <c r="B115" s="79" t="s">
        <v>444</v>
      </c>
      <c r="C115" s="80"/>
      <c r="D115" s="80"/>
      <c r="E115" s="80"/>
      <c r="F115" s="81"/>
    </row>
    <row r="116" spans="1:6">
      <c r="A116" s="77"/>
      <c r="B116" s="70" t="s">
        <v>445</v>
      </c>
      <c r="C116" s="71"/>
      <c r="D116" s="49" t="s">
        <v>446</v>
      </c>
      <c r="E116" s="50" t="s">
        <v>1</v>
      </c>
      <c r="F116" s="50" t="s">
        <v>447</v>
      </c>
    </row>
    <row r="117" spans="1:6">
      <c r="A117" s="77"/>
      <c r="B117" s="72" t="s">
        <v>448</v>
      </c>
      <c r="C117" s="73"/>
      <c r="D117" s="51"/>
      <c r="E117" s="52"/>
      <c r="F117" s="53"/>
    </row>
    <row r="118" spans="1:6">
      <c r="A118" s="77"/>
      <c r="B118" s="72" t="s">
        <v>449</v>
      </c>
      <c r="C118" s="73"/>
      <c r="D118" s="51"/>
      <c r="E118" s="52"/>
      <c r="F118" s="53"/>
    </row>
    <row r="119" spans="1:6" ht="15.75" thickBot="1">
      <c r="A119" s="77"/>
      <c r="B119" s="72" t="s">
        <v>450</v>
      </c>
      <c r="C119" s="73"/>
      <c r="D119" s="51"/>
      <c r="E119" s="52"/>
      <c r="F119" s="53"/>
    </row>
    <row r="120" spans="1:6" ht="15.75" thickBot="1">
      <c r="A120" s="78"/>
      <c r="B120" s="82" t="s">
        <v>451</v>
      </c>
      <c r="C120" s="83"/>
      <c r="D120" s="84"/>
      <c r="E120" s="54" t="e">
        <f>AVERAGE(E117:E119)</f>
        <v>#DIV/0!</v>
      </c>
      <c r="F120" s="55" t="e">
        <f>AVERAGE(F117:F119)</f>
        <v>#DIV/0!</v>
      </c>
    </row>
    <row r="121" spans="1:6" ht="15.75" thickBot="1"/>
    <row r="122" spans="1:6" ht="15.75" customHeight="1" thickBot="1">
      <c r="A122" s="48" t="s">
        <v>196</v>
      </c>
      <c r="B122" s="68" t="s">
        <v>421</v>
      </c>
      <c r="C122" s="68"/>
      <c r="D122" s="68"/>
      <c r="E122" s="68"/>
      <c r="F122" s="69"/>
    </row>
    <row r="123" spans="1:6" ht="15.75" customHeight="1">
      <c r="A123" s="77" t="s">
        <v>38</v>
      </c>
      <c r="B123" s="79" t="s">
        <v>444</v>
      </c>
      <c r="C123" s="80"/>
      <c r="D123" s="80"/>
      <c r="E123" s="80"/>
      <c r="F123" s="81"/>
    </row>
    <row r="124" spans="1:6">
      <c r="A124" s="77"/>
      <c r="B124" s="70" t="s">
        <v>445</v>
      </c>
      <c r="C124" s="71"/>
      <c r="D124" s="49" t="s">
        <v>446</v>
      </c>
      <c r="E124" s="50" t="s">
        <v>1</v>
      </c>
      <c r="F124" s="50" t="s">
        <v>447</v>
      </c>
    </row>
    <row r="125" spans="1:6">
      <c r="A125" s="77"/>
      <c r="B125" s="72" t="s">
        <v>448</v>
      </c>
      <c r="C125" s="73"/>
      <c r="D125" s="51"/>
      <c r="E125" s="52"/>
      <c r="F125" s="53"/>
    </row>
    <row r="126" spans="1:6">
      <c r="A126" s="77"/>
      <c r="B126" s="72" t="s">
        <v>449</v>
      </c>
      <c r="C126" s="73"/>
      <c r="D126" s="51"/>
      <c r="E126" s="52"/>
      <c r="F126" s="53"/>
    </row>
    <row r="127" spans="1:6" ht="15.75" thickBot="1">
      <c r="A127" s="77"/>
      <c r="B127" s="72" t="s">
        <v>450</v>
      </c>
      <c r="C127" s="73"/>
      <c r="D127" s="51"/>
      <c r="E127" s="52"/>
      <c r="F127" s="53"/>
    </row>
    <row r="128" spans="1:6" ht="15.75" thickBot="1">
      <c r="A128" s="78"/>
      <c r="B128" s="82" t="s">
        <v>451</v>
      </c>
      <c r="C128" s="83"/>
      <c r="D128" s="84"/>
      <c r="E128" s="54" t="e">
        <f>AVERAGE(E125:E127)</f>
        <v>#DIV/0!</v>
      </c>
      <c r="F128" s="55" t="e">
        <f>AVERAGE(F125:F127)</f>
        <v>#DIV/0!</v>
      </c>
    </row>
    <row r="129" spans="1:14" ht="15.75" thickBot="1"/>
    <row r="130" spans="1:14" ht="41.25" customHeight="1" thickBot="1">
      <c r="A130" s="47"/>
      <c r="B130" s="74" t="s">
        <v>453</v>
      </c>
      <c r="C130" s="75"/>
      <c r="D130" s="75"/>
      <c r="E130" s="75"/>
      <c r="F130" s="76"/>
    </row>
    <row r="131" spans="1:14" ht="15.75" customHeight="1" thickBot="1">
      <c r="A131" s="48" t="s">
        <v>196</v>
      </c>
      <c r="B131" s="68" t="s">
        <v>421</v>
      </c>
      <c r="C131" s="68"/>
      <c r="D131" s="68"/>
      <c r="E131" s="68"/>
      <c r="F131" s="69"/>
    </row>
    <row r="132" spans="1:14" ht="15.75" customHeight="1">
      <c r="A132" s="77" t="s">
        <v>38</v>
      </c>
      <c r="B132" s="79" t="s">
        <v>444</v>
      </c>
      <c r="C132" s="80"/>
      <c r="D132" s="80"/>
      <c r="E132" s="80"/>
      <c r="F132" s="81"/>
    </row>
    <row r="133" spans="1:14">
      <c r="A133" s="77"/>
      <c r="B133" s="70" t="s">
        <v>445</v>
      </c>
      <c r="C133" s="71"/>
      <c r="D133" s="49" t="s">
        <v>446</v>
      </c>
      <c r="E133" s="50" t="s">
        <v>1</v>
      </c>
      <c r="F133" s="50" t="s">
        <v>447</v>
      </c>
    </row>
    <row r="134" spans="1:14">
      <c r="A134" s="77"/>
      <c r="B134" s="72" t="s">
        <v>448</v>
      </c>
      <c r="C134" s="73"/>
      <c r="D134" s="51"/>
      <c r="E134" s="52"/>
      <c r="F134" s="53"/>
    </row>
    <row r="135" spans="1:14">
      <c r="A135" s="77"/>
      <c r="B135" s="72" t="s">
        <v>449</v>
      </c>
      <c r="C135" s="73"/>
      <c r="D135" s="51"/>
      <c r="E135" s="52"/>
      <c r="F135" s="53"/>
    </row>
    <row r="136" spans="1:14" ht="15.75" thickBot="1">
      <c r="A136" s="77"/>
      <c r="B136" s="72" t="s">
        <v>450</v>
      </c>
      <c r="C136" s="73"/>
      <c r="D136" s="51"/>
      <c r="E136" s="52"/>
      <c r="F136" s="53"/>
    </row>
    <row r="137" spans="1:14" ht="15.75" thickBot="1">
      <c r="A137" s="78"/>
      <c r="B137" s="82" t="s">
        <v>451</v>
      </c>
      <c r="C137" s="83"/>
      <c r="D137" s="84"/>
      <c r="E137" s="54" t="e">
        <f>AVERAGE(E134:E136)</f>
        <v>#DIV/0!</v>
      </c>
      <c r="F137" s="55" t="e">
        <f>AVERAGE(F134:F136)</f>
        <v>#DIV/0!</v>
      </c>
    </row>
    <row r="138" spans="1:14" ht="15.75" customHeight="1">
      <c r="G138" s="56"/>
      <c r="H138" s="56"/>
      <c r="I138" s="56"/>
      <c r="J138" s="56"/>
      <c r="K138" s="56"/>
      <c r="L138" s="56"/>
      <c r="M138" s="56"/>
      <c r="N138" s="56"/>
    </row>
    <row r="139" spans="1:14" ht="15" customHeight="1">
      <c r="C139" s="57"/>
      <c r="D139" s="57" t="s">
        <v>178</v>
      </c>
      <c r="E139" s="57"/>
      <c r="G139" s="56"/>
      <c r="H139" s="56"/>
      <c r="I139" s="56"/>
      <c r="J139" s="56"/>
      <c r="K139" s="56"/>
      <c r="L139" s="56"/>
      <c r="M139" s="56"/>
      <c r="N139" s="56"/>
    </row>
    <row r="140" spans="1:14">
      <c r="C140" s="58"/>
      <c r="D140" s="58" t="s">
        <v>441</v>
      </c>
      <c r="E140" s="58"/>
    </row>
    <row r="145" ht="15" customHeight="1"/>
  </sheetData>
  <mergeCells count="138">
    <mergeCell ref="B130:F130"/>
    <mergeCell ref="B131:F131"/>
    <mergeCell ref="A132:A137"/>
    <mergeCell ref="B132:F132"/>
    <mergeCell ref="B133:C133"/>
    <mergeCell ref="B134:C134"/>
    <mergeCell ref="B135:C135"/>
    <mergeCell ref="B136:C136"/>
    <mergeCell ref="B137:D137"/>
    <mergeCell ref="B122:F122"/>
    <mergeCell ref="A123:A128"/>
    <mergeCell ref="B123:F123"/>
    <mergeCell ref="B124:C124"/>
    <mergeCell ref="B125:C125"/>
    <mergeCell ref="B126:C126"/>
    <mergeCell ref="B127:C127"/>
    <mergeCell ref="B128:D128"/>
    <mergeCell ref="B113:F113"/>
    <mergeCell ref="B114:F114"/>
    <mergeCell ref="A115:A120"/>
    <mergeCell ref="B115:F115"/>
    <mergeCell ref="B116:C116"/>
    <mergeCell ref="B117:C117"/>
    <mergeCell ref="B118:C118"/>
    <mergeCell ref="B119:C119"/>
    <mergeCell ref="B120:D120"/>
    <mergeCell ref="B105:F105"/>
    <mergeCell ref="A106:A111"/>
    <mergeCell ref="B106:F106"/>
    <mergeCell ref="B107:C107"/>
    <mergeCell ref="B108:C108"/>
    <mergeCell ref="B109:C109"/>
    <mergeCell ref="B110:C110"/>
    <mergeCell ref="B111:D111"/>
    <mergeCell ref="B96:F96"/>
    <mergeCell ref="B97:F97"/>
    <mergeCell ref="A98:A103"/>
    <mergeCell ref="B98:F98"/>
    <mergeCell ref="B99:C99"/>
    <mergeCell ref="B100:C100"/>
    <mergeCell ref="B101:C101"/>
    <mergeCell ref="B102:C102"/>
    <mergeCell ref="B103:D103"/>
    <mergeCell ref="B88:F88"/>
    <mergeCell ref="A89:A94"/>
    <mergeCell ref="B89:F89"/>
    <mergeCell ref="B90:C90"/>
    <mergeCell ref="B91:C91"/>
    <mergeCell ref="B92:C92"/>
    <mergeCell ref="B93:C93"/>
    <mergeCell ref="B94:D94"/>
    <mergeCell ref="B79:F79"/>
    <mergeCell ref="B80:F80"/>
    <mergeCell ref="A81:A86"/>
    <mergeCell ref="B81:F81"/>
    <mergeCell ref="B82:C82"/>
    <mergeCell ref="B83:C83"/>
    <mergeCell ref="B84:C84"/>
    <mergeCell ref="B85:C85"/>
    <mergeCell ref="B86:D86"/>
    <mergeCell ref="B71:F71"/>
    <mergeCell ref="A72:A77"/>
    <mergeCell ref="B72:F72"/>
    <mergeCell ref="B73:C73"/>
    <mergeCell ref="B74:C74"/>
    <mergeCell ref="B75:C75"/>
    <mergeCell ref="B76:C76"/>
    <mergeCell ref="B77:D77"/>
    <mergeCell ref="B62:F62"/>
    <mergeCell ref="B63:F63"/>
    <mergeCell ref="A64:A69"/>
    <mergeCell ref="B64:F64"/>
    <mergeCell ref="B65:C65"/>
    <mergeCell ref="B66:C66"/>
    <mergeCell ref="B67:C67"/>
    <mergeCell ref="B68:C68"/>
    <mergeCell ref="B69:D69"/>
    <mergeCell ref="B54:F54"/>
    <mergeCell ref="A55:A60"/>
    <mergeCell ref="B55:F55"/>
    <mergeCell ref="B56:C56"/>
    <mergeCell ref="B57:C57"/>
    <mergeCell ref="B58:C58"/>
    <mergeCell ref="B59:C59"/>
    <mergeCell ref="B60:D60"/>
    <mergeCell ref="B45:F45"/>
    <mergeCell ref="B46:F46"/>
    <mergeCell ref="A47:A52"/>
    <mergeCell ref="B47:F47"/>
    <mergeCell ref="B48:C48"/>
    <mergeCell ref="B49:C49"/>
    <mergeCell ref="B50:C50"/>
    <mergeCell ref="B51:C51"/>
    <mergeCell ref="B52:D52"/>
    <mergeCell ref="B42:C42"/>
    <mergeCell ref="B43:D43"/>
    <mergeCell ref="B25:C25"/>
    <mergeCell ref="B26:D26"/>
    <mergeCell ref="B29:F29"/>
    <mergeCell ref="A30:A35"/>
    <mergeCell ref="B30:F30"/>
    <mergeCell ref="B33:C33"/>
    <mergeCell ref="B34:C34"/>
    <mergeCell ref="B35:D35"/>
    <mergeCell ref="B28:F28"/>
    <mergeCell ref="B31:C31"/>
    <mergeCell ref="B32:C32"/>
    <mergeCell ref="A21:A26"/>
    <mergeCell ref="B21:F21"/>
    <mergeCell ref="B24:C24"/>
    <mergeCell ref="B37:F37"/>
    <mergeCell ref="A38:A43"/>
    <mergeCell ref="B38:F38"/>
    <mergeCell ref="B39:C39"/>
    <mergeCell ref="B40:C40"/>
    <mergeCell ref="B41:C41"/>
    <mergeCell ref="A1:F1"/>
    <mergeCell ref="B2:F2"/>
    <mergeCell ref="B3:F3"/>
    <mergeCell ref="A4:A9"/>
    <mergeCell ref="B4:F4"/>
    <mergeCell ref="B5:C5"/>
    <mergeCell ref="B6:C6"/>
    <mergeCell ref="B7:C7"/>
    <mergeCell ref="B8:C8"/>
    <mergeCell ref="B9:D9"/>
    <mergeCell ref="B20:F20"/>
    <mergeCell ref="B22:C22"/>
    <mergeCell ref="B23:C23"/>
    <mergeCell ref="B11:F11"/>
    <mergeCell ref="B12:F12"/>
    <mergeCell ref="A13:A18"/>
    <mergeCell ref="B13:F13"/>
    <mergeCell ref="B14:C14"/>
    <mergeCell ref="B15:C15"/>
    <mergeCell ref="B16:C16"/>
    <mergeCell ref="B17:C17"/>
    <mergeCell ref="B18:D1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J53" sqref="J53:K55"/>
    </sheetView>
  </sheetViews>
  <sheetFormatPr defaultRowHeight="15"/>
  <cols>
    <col min="4" max="4" width="10" customWidth="1"/>
    <col min="5" max="5" width="11" customWidth="1"/>
  </cols>
  <sheetData>
    <row r="1" spans="1:5">
      <c r="A1" s="87" t="s">
        <v>10</v>
      </c>
      <c r="B1" s="87"/>
      <c r="D1" s="87" t="s">
        <v>24</v>
      </c>
      <c r="E1" s="87"/>
    </row>
    <row r="2" spans="1:5">
      <c r="A2" s="1" t="s">
        <v>11</v>
      </c>
      <c r="B2" s="1">
        <v>153.69</v>
      </c>
      <c r="D2" s="5" t="s">
        <v>12</v>
      </c>
      <c r="E2" s="5">
        <v>262.81</v>
      </c>
    </row>
    <row r="3" spans="1:5">
      <c r="A3" s="1" t="s">
        <v>12</v>
      </c>
      <c r="B3" s="1">
        <v>262.81</v>
      </c>
      <c r="D3" s="5" t="s">
        <v>13</v>
      </c>
      <c r="E3" s="5">
        <v>55.45</v>
      </c>
    </row>
    <row r="4" spans="1:5">
      <c r="A4" s="1" t="s">
        <v>13</v>
      </c>
      <c r="B4" s="1">
        <v>55.45</v>
      </c>
      <c r="D4" s="5" t="s">
        <v>19</v>
      </c>
      <c r="E4" s="5">
        <v>464.56</v>
      </c>
    </row>
    <row r="5" spans="1:5">
      <c r="A5" s="1" t="s">
        <v>14</v>
      </c>
      <c r="B5" s="1">
        <v>68.42</v>
      </c>
      <c r="D5" s="5" t="s">
        <v>21</v>
      </c>
      <c r="E5" s="5">
        <v>88.91</v>
      </c>
    </row>
    <row r="6" spans="1:5">
      <c r="A6" s="1"/>
      <c r="B6" s="2">
        <f>SUM(B2:B5)</f>
        <v>540.37</v>
      </c>
      <c r="D6" s="5" t="s">
        <v>11</v>
      </c>
      <c r="E6" s="5">
        <v>153.69</v>
      </c>
    </row>
    <row r="7" spans="1:5">
      <c r="A7" s="1"/>
      <c r="B7" s="1"/>
      <c r="D7" s="5" t="s">
        <v>20</v>
      </c>
      <c r="E7" s="5">
        <v>91</v>
      </c>
    </row>
    <row r="8" spans="1:5">
      <c r="A8" s="87" t="s">
        <v>15</v>
      </c>
      <c r="B8" s="87"/>
      <c r="D8" s="6"/>
      <c r="E8" s="4">
        <f>SUM(E2:E7)</f>
        <v>1116.4199999999998</v>
      </c>
    </row>
    <row r="9" spans="1:5">
      <c r="A9" s="1" t="s">
        <v>16</v>
      </c>
      <c r="B9" s="1">
        <v>204.64</v>
      </c>
    </row>
    <row r="10" spans="1:5">
      <c r="A10" s="1" t="s">
        <v>17</v>
      </c>
      <c r="B10" s="1">
        <v>69.69</v>
      </c>
      <c r="D10" s="87" t="s">
        <v>25</v>
      </c>
      <c r="E10" s="87"/>
    </row>
    <row r="11" spans="1:5">
      <c r="A11" s="1" t="s">
        <v>18</v>
      </c>
      <c r="B11" s="1">
        <v>284.77</v>
      </c>
      <c r="D11" s="5" t="s">
        <v>22</v>
      </c>
      <c r="E11" s="5">
        <v>43.1</v>
      </c>
    </row>
    <row r="12" spans="1:5">
      <c r="A12" s="1" t="s">
        <v>19</v>
      </c>
      <c r="B12" s="1">
        <v>464.56</v>
      </c>
      <c r="D12" s="5" t="s">
        <v>17</v>
      </c>
      <c r="E12" s="5">
        <v>69.69</v>
      </c>
    </row>
    <row r="13" spans="1:5">
      <c r="A13" s="1" t="s">
        <v>20</v>
      </c>
      <c r="B13" s="1">
        <v>91</v>
      </c>
      <c r="D13" s="5" t="s">
        <v>16</v>
      </c>
      <c r="E13" s="5">
        <v>204.64</v>
      </c>
    </row>
    <row r="14" spans="1:5">
      <c r="A14" s="1" t="s">
        <v>21</v>
      </c>
      <c r="B14" s="1">
        <v>88.91</v>
      </c>
      <c r="D14" s="5" t="s">
        <v>14</v>
      </c>
      <c r="E14" s="5">
        <v>68.42</v>
      </c>
    </row>
    <row r="15" spans="1:5">
      <c r="A15" s="1" t="s">
        <v>22</v>
      </c>
      <c r="B15" s="1">
        <v>244.28</v>
      </c>
      <c r="D15" s="6"/>
      <c r="E15" s="6">
        <f>SUM(E11:E14)</f>
        <v>385.84999999999997</v>
      </c>
    </row>
    <row r="16" spans="1:5">
      <c r="A16" s="1" t="s">
        <v>23</v>
      </c>
      <c r="B16" s="1">
        <v>41.96</v>
      </c>
    </row>
    <row r="17" spans="1:2">
      <c r="A17" s="3"/>
      <c r="B17" s="4">
        <f>SUM(B9:B16)</f>
        <v>1489.81</v>
      </c>
    </row>
  </sheetData>
  <mergeCells count="4">
    <mergeCell ref="A1:B1"/>
    <mergeCell ref="A8:B8"/>
    <mergeCell ref="D1:E1"/>
    <mergeCell ref="D10:E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Analítico</vt:lpstr>
      <vt:lpstr>P.Mercado</vt:lpstr>
      <vt:lpstr>Memoria de cálculo</vt:lpstr>
      <vt:lpstr>'Orçamento Analítico'!Area_de_impressao</vt:lpstr>
      <vt:lpstr>P.Mercado!Area_de_impressao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Rebouças</dc:creator>
  <cp:lastModifiedBy>Leon</cp:lastModifiedBy>
  <cp:lastPrinted>2020-06-02T18:17:19Z</cp:lastPrinted>
  <dcterms:created xsi:type="dcterms:W3CDTF">2019-03-13T15:58:30Z</dcterms:created>
  <dcterms:modified xsi:type="dcterms:W3CDTF">2020-09-11T18:40:02Z</dcterms:modified>
</cp:coreProperties>
</file>